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이지연\Desktop\"/>
    </mc:Choice>
  </mc:AlternateContent>
  <bookViews>
    <workbookView xWindow="0" yWindow="0" windowWidth="28800" windowHeight="12255"/>
  </bookViews>
  <sheets>
    <sheet name="가.세입세출" sheetId="2" r:id="rId1"/>
    <sheet name="Sheet1" sheetId="1" r:id="rId2"/>
  </sheets>
  <definedNames>
    <definedName name="_xlnm.Print_Area" localSheetId="0">가.세입세출!$A$1:$L$53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" l="1"/>
  <c r="J51" i="2"/>
  <c r="L51" i="2" s="1"/>
  <c r="L50" i="2"/>
  <c r="J50" i="2"/>
  <c r="L49" i="2"/>
  <c r="J48" i="2"/>
  <c r="J47" i="2" s="1"/>
  <c r="L47" i="2" s="1"/>
  <c r="L46" i="2"/>
  <c r="L45" i="2"/>
  <c r="J44" i="2"/>
  <c r="L44" i="2" s="1"/>
  <c r="L43" i="2"/>
  <c r="F43" i="2"/>
  <c r="K42" i="2"/>
  <c r="L42" i="2" s="1"/>
  <c r="J42" i="2"/>
  <c r="F42" i="2"/>
  <c r="K41" i="2"/>
  <c r="J41" i="2"/>
  <c r="L41" i="2" s="1"/>
  <c r="F41" i="2"/>
  <c r="E41" i="2"/>
  <c r="D41" i="2"/>
  <c r="L40" i="2"/>
  <c r="L39" i="2"/>
  <c r="F39" i="2"/>
  <c r="L38" i="2"/>
  <c r="L37" i="2"/>
  <c r="F37" i="2"/>
  <c r="L36" i="2"/>
  <c r="K36" i="2"/>
  <c r="J36" i="2"/>
  <c r="F36" i="2"/>
  <c r="L35" i="2"/>
  <c r="F35" i="2"/>
  <c r="L34" i="2"/>
  <c r="F34" i="2"/>
  <c r="L33" i="2"/>
  <c r="F33" i="2"/>
  <c r="L32" i="2"/>
  <c r="F32" i="2"/>
  <c r="E32" i="2"/>
  <c r="D32" i="2"/>
  <c r="K31" i="2"/>
  <c r="L31" i="2" s="1"/>
  <c r="J31" i="2"/>
  <c r="J30" i="2"/>
  <c r="F30" i="2"/>
  <c r="L29" i="2"/>
  <c r="L28" i="2"/>
  <c r="F28" i="2"/>
  <c r="E28" i="2"/>
  <c r="D28" i="2"/>
  <c r="K27" i="2"/>
  <c r="L27" i="2" s="1"/>
  <c r="J27" i="2"/>
  <c r="J26" i="2"/>
  <c r="F26" i="2"/>
  <c r="L25" i="2"/>
  <c r="F25" i="2"/>
  <c r="L24" i="2"/>
  <c r="E24" i="2"/>
  <c r="F24" i="2" s="1"/>
  <c r="D24" i="2"/>
  <c r="L23" i="2"/>
  <c r="L22" i="2"/>
  <c r="F22" i="2"/>
  <c r="L21" i="2"/>
  <c r="F21" i="2"/>
  <c r="L20" i="2"/>
  <c r="E20" i="2"/>
  <c r="D20" i="2"/>
  <c r="F20" i="2" s="1"/>
  <c r="K19" i="2"/>
  <c r="L19" i="2" s="1"/>
  <c r="J19" i="2"/>
  <c r="L18" i="2"/>
  <c r="F18" i="2"/>
  <c r="L17" i="2"/>
  <c r="L16" i="2"/>
  <c r="F16" i="2"/>
  <c r="K15" i="2"/>
  <c r="L15" i="2" s="1"/>
  <c r="J15" i="2"/>
  <c r="F15" i="2"/>
  <c r="F14" i="2" s="1"/>
  <c r="L14" i="2"/>
  <c r="E14" i="2"/>
  <c r="D14" i="2"/>
  <c r="L13" i="2"/>
  <c r="L12" i="2"/>
  <c r="L11" i="2"/>
  <c r="F11" i="2"/>
  <c r="L10" i="2"/>
  <c r="F10" i="2"/>
  <c r="K9" i="2"/>
  <c r="L9" i="2" s="1"/>
  <c r="J9" i="2"/>
  <c r="F9" i="2"/>
  <c r="J8" i="2"/>
  <c r="J7" i="2" s="1"/>
  <c r="E8" i="2"/>
  <c r="D8" i="2"/>
  <c r="F8" i="2" s="1"/>
  <c r="E7" i="2"/>
  <c r="K8" i="2" l="1"/>
  <c r="K26" i="2"/>
  <c r="L26" i="2" s="1"/>
  <c r="K30" i="2"/>
  <c r="L30" i="2" s="1"/>
  <c r="L48" i="2"/>
  <c r="D7" i="2"/>
  <c r="F7" i="2" s="1"/>
  <c r="K7" i="2" l="1"/>
  <c r="L7" i="2" s="1"/>
  <c r="L8" i="2"/>
</calcChain>
</file>

<file path=xl/sharedStrings.xml><?xml version="1.0" encoding="utf-8"?>
<sst xmlns="http://schemas.openxmlformats.org/spreadsheetml/2006/main" count="140" uniqueCount="102">
  <si>
    <t>가. 2018년 세입세출 결산서</t>
    <phoneticPr fontId="4" type="noConversion"/>
  </si>
  <si>
    <t>2018년도 세입·세출 결산서</t>
    <phoneticPr fontId="4" type="noConversion"/>
  </si>
  <si>
    <t>과목</t>
    <phoneticPr fontId="4" type="noConversion"/>
  </si>
  <si>
    <t>예산액(A)</t>
    <phoneticPr fontId="4" type="noConversion"/>
  </si>
  <si>
    <t xml:space="preserve"> 결산액(B)</t>
    <phoneticPr fontId="4" type="noConversion"/>
  </si>
  <si>
    <t>예산대비 
증감(B-A)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</si>
  <si>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</si>
  <si>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</si>
  <si>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</si>
  <si>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관</t>
    <phoneticPr fontId="4" type="noConversion"/>
  </si>
  <si>
    <t>세입총계</t>
    <phoneticPr fontId="4" type="noConversion"/>
  </si>
  <si>
    <t>세출총계</t>
    <phoneticPr fontId="4" type="noConversion"/>
  </si>
  <si>
    <t>입소자</t>
    <phoneticPr fontId="4" type="noConversion"/>
  </si>
  <si>
    <t>합계</t>
    <phoneticPr fontId="4" type="noConversion"/>
  </si>
  <si>
    <t>사무비</t>
    <phoneticPr fontId="4" type="noConversion"/>
  </si>
  <si>
    <t>합계</t>
    <phoneticPr fontId="4" type="noConversion"/>
  </si>
  <si>
    <t>부담금</t>
    <phoneticPr fontId="4" type="noConversion"/>
  </si>
  <si>
    <t>입소비용</t>
    <phoneticPr fontId="4" type="noConversion"/>
  </si>
  <si>
    <t>본인부담금수입</t>
    <phoneticPr fontId="4" type="noConversion"/>
  </si>
  <si>
    <t>인건비</t>
    <phoneticPr fontId="4" type="noConversion"/>
  </si>
  <si>
    <t>소계</t>
    <phoneticPr fontId="4" type="noConversion"/>
  </si>
  <si>
    <t>수입</t>
    <phoneticPr fontId="4" type="noConversion"/>
  </si>
  <si>
    <t>수입</t>
    <phoneticPr fontId="4" type="noConversion"/>
  </si>
  <si>
    <t>식재료비수입</t>
    <phoneticPr fontId="4" type="noConversion"/>
  </si>
  <si>
    <t>급여</t>
    <phoneticPr fontId="4" type="noConversion"/>
  </si>
  <si>
    <t>예금이자수입</t>
    <phoneticPr fontId="4" type="noConversion"/>
  </si>
  <si>
    <t>제수당</t>
    <phoneticPr fontId="4" type="noConversion"/>
  </si>
  <si>
    <t>퇴직적립금</t>
    <phoneticPr fontId="4" type="noConversion"/>
  </si>
  <si>
    <t>4대보험료</t>
    <phoneticPr fontId="4" type="noConversion"/>
  </si>
  <si>
    <t>보조금</t>
    <phoneticPr fontId="4" type="noConversion"/>
  </si>
  <si>
    <t>기타후생경비</t>
    <phoneticPr fontId="4" type="noConversion"/>
  </si>
  <si>
    <t>경상보조금</t>
    <phoneticPr fontId="4" type="noConversion"/>
  </si>
  <si>
    <t>기관운영비</t>
    <phoneticPr fontId="4" type="noConversion"/>
  </si>
  <si>
    <t>소계</t>
    <phoneticPr fontId="4" type="noConversion"/>
  </si>
  <si>
    <t>국기초생계비</t>
    <phoneticPr fontId="4" type="noConversion"/>
  </si>
  <si>
    <t>시보조금(평가인증)</t>
    <phoneticPr fontId="4" type="noConversion"/>
  </si>
  <si>
    <t>회의비</t>
    <phoneticPr fontId="4" type="noConversion"/>
  </si>
  <si>
    <t>예금이자</t>
    <phoneticPr fontId="4" type="noConversion"/>
  </si>
  <si>
    <t>직급보조비</t>
    <phoneticPr fontId="4" type="noConversion"/>
  </si>
  <si>
    <t xml:space="preserve"> </t>
    <phoneticPr fontId="4" type="noConversion"/>
  </si>
  <si>
    <t xml:space="preserve">  </t>
    <phoneticPr fontId="4" type="noConversion"/>
  </si>
  <si>
    <t>운영비</t>
    <phoneticPr fontId="4" type="noConversion"/>
  </si>
  <si>
    <t>후원금</t>
    <phoneticPr fontId="4" type="noConversion"/>
  </si>
  <si>
    <t>여비</t>
    <phoneticPr fontId="4" type="noConversion"/>
  </si>
  <si>
    <t>후원금</t>
    <phoneticPr fontId="4" type="noConversion"/>
  </si>
  <si>
    <t>수용비 및 수수료</t>
    <phoneticPr fontId="4" type="noConversion"/>
  </si>
  <si>
    <t>공공요금</t>
    <phoneticPr fontId="4" type="noConversion"/>
  </si>
  <si>
    <t>제세공과금</t>
    <phoneticPr fontId="4" type="noConversion"/>
  </si>
  <si>
    <t>요양급여</t>
    <phoneticPr fontId="4" type="noConversion"/>
  </si>
  <si>
    <t>차량비</t>
    <phoneticPr fontId="4" type="noConversion"/>
  </si>
  <si>
    <t>요양급여</t>
    <phoneticPr fontId="4" type="noConversion"/>
  </si>
  <si>
    <t>장기요양급여수입</t>
    <phoneticPr fontId="4" type="noConversion"/>
  </si>
  <si>
    <t>기타운영비</t>
    <phoneticPr fontId="4" type="noConversion"/>
  </si>
  <si>
    <t>예금이자</t>
    <phoneticPr fontId="4" type="noConversion"/>
  </si>
  <si>
    <t>재산조성비</t>
    <phoneticPr fontId="4" type="noConversion"/>
  </si>
  <si>
    <t xml:space="preserve"> </t>
    <phoneticPr fontId="4" type="noConversion"/>
  </si>
  <si>
    <t xml:space="preserve"> </t>
    <phoneticPr fontId="4" type="noConversion"/>
  </si>
  <si>
    <t>시설비</t>
    <phoneticPr fontId="4" type="noConversion"/>
  </si>
  <si>
    <t>법   인</t>
    <phoneticPr fontId="4" type="noConversion"/>
  </si>
  <si>
    <t>자산취득비</t>
    <phoneticPr fontId="4" type="noConversion"/>
  </si>
  <si>
    <t>전입금</t>
    <phoneticPr fontId="4" type="noConversion"/>
  </si>
  <si>
    <t>법인전입</t>
    <phoneticPr fontId="4" type="noConversion"/>
  </si>
  <si>
    <t>법인전입금</t>
    <phoneticPr fontId="4" type="noConversion"/>
  </si>
  <si>
    <t>시설장비유지</t>
    <phoneticPr fontId="4" type="noConversion"/>
  </si>
  <si>
    <t>사업비</t>
    <phoneticPr fontId="4" type="noConversion"/>
  </si>
  <si>
    <t>합계</t>
    <phoneticPr fontId="4" type="noConversion"/>
  </si>
  <si>
    <t>이월금</t>
    <phoneticPr fontId="4" type="noConversion"/>
  </si>
  <si>
    <t>생계비</t>
    <phoneticPr fontId="4" type="noConversion"/>
  </si>
  <si>
    <t>이월금</t>
    <phoneticPr fontId="4" type="noConversion"/>
  </si>
  <si>
    <t>보조금</t>
    <phoneticPr fontId="4" type="noConversion"/>
  </si>
  <si>
    <t>수용기관경비</t>
    <phoneticPr fontId="4" type="noConversion"/>
  </si>
  <si>
    <t>장기요양급여수입</t>
    <phoneticPr fontId="4" type="noConversion"/>
  </si>
  <si>
    <t>피복비</t>
    <phoneticPr fontId="4" type="noConversion"/>
  </si>
  <si>
    <t>식재료비</t>
    <phoneticPr fontId="4" type="noConversion"/>
  </si>
  <si>
    <t>의료비</t>
    <phoneticPr fontId="4" type="noConversion"/>
  </si>
  <si>
    <t>사업비</t>
    <phoneticPr fontId="4" type="noConversion"/>
  </si>
  <si>
    <t>의료재활사업비</t>
    <phoneticPr fontId="4" type="noConversion"/>
  </si>
  <si>
    <t>생계비</t>
    <phoneticPr fontId="4" type="noConversion"/>
  </si>
  <si>
    <t>사회심리재활사업비</t>
    <phoneticPr fontId="4" type="noConversion"/>
  </si>
  <si>
    <t>잡수입</t>
    <phoneticPr fontId="4" type="noConversion"/>
  </si>
  <si>
    <t>교육재활사업비</t>
    <phoneticPr fontId="4" type="noConversion"/>
  </si>
  <si>
    <t>기타사업비</t>
    <phoneticPr fontId="4" type="noConversion"/>
  </si>
  <si>
    <t>잡수입</t>
    <phoneticPr fontId="4" type="noConversion"/>
  </si>
  <si>
    <t>잡지출</t>
    <phoneticPr fontId="4" type="noConversion"/>
  </si>
  <si>
    <t>합계</t>
    <phoneticPr fontId="4" type="noConversion"/>
  </si>
  <si>
    <t>잡수입</t>
    <phoneticPr fontId="4" type="noConversion"/>
  </si>
  <si>
    <t>잡수입</t>
    <phoneticPr fontId="4" type="noConversion"/>
  </si>
  <si>
    <t>잡지출</t>
    <phoneticPr fontId="4" type="noConversion"/>
  </si>
  <si>
    <t>잡지출</t>
    <phoneticPr fontId="4" type="noConversion"/>
  </si>
  <si>
    <t>예비비</t>
    <phoneticPr fontId="4" type="noConversion"/>
  </si>
  <si>
    <t>예비비</t>
    <phoneticPr fontId="4" type="noConversion"/>
  </si>
  <si>
    <t>예비비</t>
    <phoneticPr fontId="4" type="noConversion"/>
  </si>
  <si>
    <t>적립금</t>
    <phoneticPr fontId="4" type="noConversion"/>
  </si>
  <si>
    <t>운영적립</t>
    <phoneticPr fontId="4" type="noConversion"/>
  </si>
  <si>
    <t>소 계</t>
    <phoneticPr fontId="4" type="noConversion"/>
  </si>
  <si>
    <t>충당금</t>
    <phoneticPr fontId="4" type="noConversion"/>
  </si>
  <si>
    <t>운영적립충당금</t>
    <phoneticPr fontId="4" type="noConversion"/>
  </si>
  <si>
    <t>준비금</t>
    <phoneticPr fontId="4" type="noConversion"/>
  </si>
  <si>
    <t>환경개선</t>
    <phoneticPr fontId="4" type="noConversion"/>
  </si>
  <si>
    <t>소계</t>
    <phoneticPr fontId="4" type="noConversion"/>
  </si>
  <si>
    <t>환경개선준비금</t>
    <phoneticPr fontId="4" type="noConversion"/>
  </si>
  <si>
    <t>차기이월금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</si>
</sst>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00;[Red]\▲#,##0"/>
    <numFmt numFmtId="177" formatCode="#,##0_);[Red]\(#,##0\)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4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3" fontId="8" fillId="3" borderId="8" xfId="1" applyNumberFormat="1" applyFont="1" applyFill="1" applyBorder="1">
      <alignment vertical="center"/>
    </xf>
    <xf numFmtId="3" fontId="8" fillId="3" borderId="8" xfId="1" applyNumberFormat="1" applyFont="1" applyFill="1" applyBorder="1" applyAlignment="1">
      <alignment horizontal="right" vertical="center"/>
    </xf>
    <xf numFmtId="41" fontId="8" fillId="3" borderId="9" xfId="2" applyFont="1" applyFill="1" applyBorder="1">
      <alignment vertical="center"/>
    </xf>
    <xf numFmtId="41" fontId="0" fillId="0" borderId="0" xfId="2" applyFont="1">
      <alignment vertical="center"/>
    </xf>
    <xf numFmtId="41" fontId="1" fillId="0" borderId="0" xfId="1" applyNumberFormat="1">
      <alignment vertical="center"/>
    </xf>
    <xf numFmtId="0" fontId="8" fillId="4" borderId="10" xfId="1" applyFont="1" applyFill="1" applyBorder="1" applyAlignment="1">
      <alignment horizontal="left" vertical="center"/>
    </xf>
    <xf numFmtId="0" fontId="8" fillId="5" borderId="11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3" fontId="8" fillId="5" borderId="8" xfId="1" applyNumberFormat="1" applyFont="1" applyFill="1" applyBorder="1">
      <alignment vertical="center"/>
    </xf>
    <xf numFmtId="3" fontId="8" fillId="5" borderId="8" xfId="1" applyNumberFormat="1" applyFont="1" applyFill="1" applyBorder="1" applyAlignment="1">
      <alignment horizontal="right" vertical="center"/>
    </xf>
    <xf numFmtId="41" fontId="8" fillId="5" borderId="9" xfId="2" applyFont="1" applyFill="1" applyBorder="1">
      <alignment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3" fontId="8" fillId="0" borderId="14" xfId="1" applyNumberFormat="1" applyFont="1" applyBorder="1">
      <alignment vertical="center"/>
    </xf>
    <xf numFmtId="176" fontId="8" fillId="6" borderId="15" xfId="1" applyNumberFormat="1" applyFont="1" applyFill="1" applyBorder="1">
      <alignment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41" fontId="8" fillId="0" borderId="18" xfId="2" applyFont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right" vertical="center"/>
    </xf>
    <xf numFmtId="176" fontId="8" fillId="4" borderId="19" xfId="1" applyNumberFormat="1" applyFont="1" applyFill="1" applyBorder="1">
      <alignment vertical="center"/>
    </xf>
    <xf numFmtId="0" fontId="8" fillId="0" borderId="10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5" borderId="14" xfId="1" applyFont="1" applyFill="1" applyBorder="1">
      <alignment vertical="center"/>
    </xf>
    <xf numFmtId="3" fontId="8" fillId="5" borderId="14" xfId="1" applyNumberFormat="1" applyFont="1" applyFill="1" applyBorder="1">
      <alignment vertical="center"/>
    </xf>
    <xf numFmtId="176" fontId="8" fillId="5" borderId="15" xfId="1" applyNumberFormat="1" applyFont="1" applyFill="1" applyBorder="1">
      <alignment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3" fontId="8" fillId="0" borderId="20" xfId="1" applyNumberFormat="1" applyFont="1" applyFill="1" applyBorder="1" applyAlignment="1">
      <alignment horizontal="right" vertical="center"/>
    </xf>
    <xf numFmtId="41" fontId="8" fillId="4" borderId="21" xfId="2" applyFont="1" applyFill="1" applyBorder="1">
      <alignment vertical="center"/>
    </xf>
    <xf numFmtId="0" fontId="8" fillId="0" borderId="20" xfId="1" applyFont="1" applyBorder="1">
      <alignment vertical="center"/>
    </xf>
    <xf numFmtId="3" fontId="8" fillId="0" borderId="20" xfId="1" applyNumberFormat="1" applyFont="1" applyBorder="1">
      <alignment vertical="center"/>
    </xf>
    <xf numFmtId="3" fontId="8" fillId="4" borderId="20" xfId="1" applyNumberFormat="1" applyFont="1" applyFill="1" applyBorder="1">
      <alignment vertical="center"/>
    </xf>
    <xf numFmtId="0" fontId="8" fillId="4" borderId="10" xfId="1" applyFont="1" applyFill="1" applyBorder="1" applyAlignment="1">
      <alignment horizontal="center" vertical="center"/>
    </xf>
    <xf numFmtId="3" fontId="8" fillId="4" borderId="20" xfId="1" applyNumberFormat="1" applyFont="1" applyFill="1" applyBorder="1" applyAlignment="1">
      <alignment horizontal="right" vertical="center"/>
    </xf>
    <xf numFmtId="3" fontId="8" fillId="4" borderId="21" xfId="1" applyNumberFormat="1" applyFont="1" applyFill="1" applyBorder="1">
      <alignment vertical="center"/>
    </xf>
    <xf numFmtId="176" fontId="8" fillId="4" borderId="21" xfId="2" applyNumberFormat="1" applyFont="1" applyFill="1" applyBorder="1">
      <alignment vertical="center"/>
    </xf>
    <xf numFmtId="176" fontId="8" fillId="4" borderId="21" xfId="1" applyNumberFormat="1" applyFont="1" applyFill="1" applyBorder="1">
      <alignment vertical="center"/>
    </xf>
    <xf numFmtId="0" fontId="8" fillId="4" borderId="8" xfId="1" applyFont="1" applyFill="1" applyBorder="1" applyAlignment="1">
      <alignment horizontal="center" vertical="center"/>
    </xf>
    <xf numFmtId="3" fontId="8" fillId="5" borderId="14" xfId="1" applyNumberFormat="1" applyFont="1" applyFill="1" applyBorder="1" applyAlignment="1">
      <alignment horizontal="right" vertical="center"/>
    </xf>
    <xf numFmtId="3" fontId="8" fillId="5" borderId="15" xfId="1" applyNumberFormat="1" applyFont="1" applyFill="1" applyBorder="1">
      <alignment vertical="center"/>
    </xf>
    <xf numFmtId="0" fontId="8" fillId="0" borderId="8" xfId="1" applyFont="1" applyBorder="1">
      <alignment vertical="center"/>
    </xf>
    <xf numFmtId="3" fontId="8" fillId="0" borderId="8" xfId="1" applyNumberFormat="1" applyFont="1" applyBorder="1">
      <alignment vertical="center"/>
    </xf>
    <xf numFmtId="3" fontId="8" fillId="4" borderId="8" xfId="1" applyNumberFormat="1" applyFont="1" applyFill="1" applyBorder="1">
      <alignment vertical="center"/>
    </xf>
    <xf numFmtId="176" fontId="8" fillId="4" borderId="9" xfId="1" applyNumberFormat="1" applyFont="1" applyFill="1" applyBorder="1">
      <alignment vertical="center"/>
    </xf>
    <xf numFmtId="0" fontId="8" fillId="0" borderId="17" xfId="1" applyFont="1" applyBorder="1" applyAlignment="1">
      <alignment vertical="center"/>
    </xf>
    <xf numFmtId="0" fontId="8" fillId="0" borderId="17" xfId="1" applyFont="1" applyBorder="1">
      <alignment vertical="center"/>
    </xf>
    <xf numFmtId="41" fontId="9" fillId="0" borderId="18" xfId="2" applyFont="1" applyBorder="1">
      <alignment vertical="center"/>
    </xf>
    <xf numFmtId="41" fontId="8" fillId="4" borderId="17" xfId="2" applyFont="1" applyFill="1" applyBorder="1" applyAlignment="1">
      <alignment horizontal="right" vertical="center"/>
    </xf>
    <xf numFmtId="41" fontId="8" fillId="0" borderId="18" xfId="2" applyFont="1" applyBorder="1" applyAlignment="1">
      <alignment vertical="center" wrapText="1"/>
    </xf>
    <xf numFmtId="41" fontId="8" fillId="0" borderId="20" xfId="2" applyFont="1" applyBorder="1">
      <alignment vertical="center"/>
    </xf>
    <xf numFmtId="176" fontId="8" fillId="4" borderId="19" xfId="2" applyNumberFormat="1" applyFont="1" applyFill="1" applyBorder="1">
      <alignment vertical="center"/>
    </xf>
    <xf numFmtId="41" fontId="8" fillId="4" borderId="21" xfId="2" applyFont="1" applyFill="1" applyBorder="1" applyAlignment="1">
      <alignment horizontal="right" vertical="center"/>
    </xf>
    <xf numFmtId="3" fontId="8" fillId="0" borderId="20" xfId="1" applyNumberFormat="1" applyFont="1" applyBorder="1" applyAlignment="1">
      <alignment horizontal="right" vertical="center"/>
    </xf>
    <xf numFmtId="41" fontId="8" fillId="4" borderId="20" xfId="2" applyFont="1" applyFill="1" applyBorder="1" applyAlignment="1">
      <alignment horizontal="right" vertical="center"/>
    </xf>
    <xf numFmtId="3" fontId="8" fillId="4" borderId="19" xfId="1" applyNumberFormat="1" applyFont="1" applyFill="1" applyBorder="1">
      <alignment vertical="center"/>
    </xf>
    <xf numFmtId="0" fontId="8" fillId="0" borderId="20" xfId="1" applyFont="1" applyBorder="1" applyAlignment="1">
      <alignment horizontal="right"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177" fontId="8" fillId="0" borderId="8" xfId="1" applyNumberFormat="1" applyFont="1" applyBorder="1">
      <alignment vertical="center"/>
    </xf>
    <xf numFmtId="177" fontId="8" fillId="4" borderId="8" xfId="1" applyNumberFormat="1" applyFont="1" applyFill="1" applyBorder="1" applyAlignment="1">
      <alignment horizontal="right" vertical="center"/>
    </xf>
    <xf numFmtId="3" fontId="8" fillId="4" borderId="9" xfId="1" applyNumberFormat="1" applyFont="1" applyFill="1" applyBorder="1">
      <alignment vertical="center"/>
    </xf>
    <xf numFmtId="0" fontId="8" fillId="5" borderId="14" xfId="1" applyFont="1" applyFill="1" applyBorder="1" applyAlignment="1">
      <alignment horizontal="center" vertical="center"/>
    </xf>
    <xf numFmtId="41" fontId="8" fillId="5" borderId="15" xfId="2" applyFont="1" applyFill="1" applyBorder="1">
      <alignment vertical="center"/>
    </xf>
    <xf numFmtId="0" fontId="8" fillId="0" borderId="0" xfId="1" applyFont="1" applyBorder="1">
      <alignment vertical="center"/>
    </xf>
    <xf numFmtId="41" fontId="8" fillId="0" borderId="0" xfId="2" applyFont="1" applyBorder="1">
      <alignment vertical="center"/>
    </xf>
    <xf numFmtId="41" fontId="8" fillId="4" borderId="20" xfId="2" applyFont="1" applyFill="1" applyBorder="1">
      <alignment vertical="center"/>
    </xf>
    <xf numFmtId="176" fontId="8" fillId="0" borderId="22" xfId="1" applyNumberFormat="1" applyFont="1" applyBorder="1">
      <alignment vertical="center"/>
    </xf>
    <xf numFmtId="41" fontId="8" fillId="0" borderId="20" xfId="2" applyFont="1" applyBorder="1" applyAlignment="1">
      <alignment vertical="center"/>
    </xf>
    <xf numFmtId="41" fontId="8" fillId="0" borderId="18" xfId="2" applyFont="1" applyBorder="1" applyAlignment="1">
      <alignment vertical="center"/>
    </xf>
    <xf numFmtId="41" fontId="8" fillId="0" borderId="20" xfId="2" applyFont="1" applyFill="1" applyBorder="1">
      <alignment vertical="center"/>
    </xf>
    <xf numFmtId="0" fontId="8" fillId="0" borderId="23" xfId="1" applyFont="1" applyBorder="1" applyAlignment="1">
      <alignment vertical="center"/>
    </xf>
    <xf numFmtId="0" fontId="8" fillId="5" borderId="2" xfId="1" applyFont="1" applyFill="1" applyBorder="1" applyAlignment="1">
      <alignment horizontal="center" vertical="center"/>
    </xf>
    <xf numFmtId="3" fontId="8" fillId="5" borderId="2" xfId="1" applyNumberFormat="1" applyFont="1" applyFill="1" applyBorder="1">
      <alignment vertical="center"/>
    </xf>
    <xf numFmtId="176" fontId="8" fillId="5" borderId="3" xfId="1" applyNumberFormat="1" applyFont="1" applyFill="1" applyBorder="1">
      <alignment vertical="center"/>
    </xf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25" xfId="1" applyFont="1" applyBorder="1">
      <alignment vertical="center"/>
    </xf>
    <xf numFmtId="3" fontId="8" fillId="0" borderId="25" xfId="1" applyNumberFormat="1" applyFont="1" applyBorder="1">
      <alignment vertical="center"/>
    </xf>
    <xf numFmtId="3" fontId="8" fillId="4" borderId="25" xfId="1" applyNumberFormat="1" applyFont="1" applyFill="1" applyBorder="1" applyAlignment="1">
      <alignment horizontal="right" vertical="center"/>
    </xf>
    <xf numFmtId="3" fontId="8" fillId="4" borderId="26" xfId="1" applyNumberFormat="1" applyFont="1" applyFill="1" applyBorder="1">
      <alignment vertical="center"/>
    </xf>
    <xf numFmtId="3" fontId="8" fillId="4" borderId="25" xfId="1" applyNumberFormat="1" applyFont="1" applyFill="1" applyBorder="1">
      <alignment vertical="center"/>
    </xf>
    <xf numFmtId="176" fontId="8" fillId="4" borderId="26" xfId="1" applyNumberFormat="1" applyFont="1" applyFill="1" applyBorder="1">
      <alignment vertical="center"/>
    </xf>
    <xf numFmtId="0" fontId="8" fillId="5" borderId="27" xfId="1" applyFont="1" applyFill="1" applyBorder="1" applyAlignment="1">
      <alignment horizontal="center" vertical="center"/>
    </xf>
    <xf numFmtId="0" fontId="8" fillId="5" borderId="28" xfId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right" vertical="center"/>
    </xf>
    <xf numFmtId="3" fontId="8" fillId="5" borderId="3" xfId="1" applyNumberFormat="1" applyFont="1" applyFill="1" applyBorder="1">
      <alignment vertical="center"/>
    </xf>
    <xf numFmtId="0" fontId="8" fillId="0" borderId="29" xfId="1" applyFont="1" applyBorder="1">
      <alignment vertical="center"/>
    </xf>
    <xf numFmtId="41" fontId="8" fillId="0" borderId="29" xfId="2" applyFont="1" applyBorder="1">
      <alignment vertical="center"/>
    </xf>
    <xf numFmtId="3" fontId="8" fillId="4" borderId="29" xfId="1" applyNumberFormat="1" applyFont="1" applyFill="1" applyBorder="1">
      <alignment vertical="center"/>
    </xf>
    <xf numFmtId="176" fontId="8" fillId="4" borderId="30" xfId="1" applyNumberFormat="1" applyFont="1" applyFill="1" applyBorder="1">
      <alignment vertical="center"/>
    </xf>
    <xf numFmtId="41" fontId="8" fillId="0" borderId="25" xfId="2" applyFont="1" applyBorder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41" fontId="8" fillId="4" borderId="26" xfId="2" applyFont="1" applyFill="1" applyBorder="1" applyAlignment="1">
      <alignment horizontal="right" vertical="center"/>
    </xf>
    <xf numFmtId="0" fontId="1" fillId="0" borderId="31" xfId="1" applyBorder="1">
      <alignment vertical="center"/>
    </xf>
    <xf numFmtId="0" fontId="8" fillId="0" borderId="29" xfId="1" applyFont="1" applyBorder="1" applyAlignment="1">
      <alignment vertical="center"/>
    </xf>
    <xf numFmtId="0" fontId="8" fillId="0" borderId="29" xfId="1" applyFont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4" borderId="30" xfId="1" applyNumberFormat="1" applyFont="1" applyFill="1" applyBorder="1">
      <alignment vertical="center"/>
    </xf>
    <xf numFmtId="0" fontId="8" fillId="5" borderId="29" xfId="1" applyFont="1" applyFill="1" applyBorder="1" applyAlignment="1">
      <alignment horizontal="center" vertical="center"/>
    </xf>
    <xf numFmtId="3" fontId="8" fillId="5" borderId="29" xfId="1" applyNumberFormat="1" applyFont="1" applyFill="1" applyBorder="1">
      <alignment vertical="center"/>
    </xf>
    <xf numFmtId="176" fontId="8" fillId="5" borderId="30" xfId="1" applyNumberFormat="1" applyFont="1" applyFill="1" applyBorder="1">
      <alignment vertical="center"/>
    </xf>
    <xf numFmtId="3" fontId="8" fillId="4" borderId="8" xfId="1" applyNumberFormat="1" applyFont="1" applyFill="1" applyBorder="1" applyAlignment="1">
      <alignment horizontal="right" vertical="center"/>
    </xf>
    <xf numFmtId="176" fontId="8" fillId="6" borderId="9" xfId="1" applyNumberFormat="1" applyFont="1" applyFill="1" applyBorder="1">
      <alignment vertical="center"/>
    </xf>
    <xf numFmtId="41" fontId="8" fillId="4" borderId="17" xfId="2" applyFont="1" applyFill="1" applyBorder="1">
      <alignment vertical="center"/>
    </xf>
    <xf numFmtId="176" fontId="8" fillId="0" borderId="19" xfId="1" applyNumberFormat="1" applyFont="1" applyBorder="1">
      <alignment vertical="center"/>
    </xf>
    <xf numFmtId="41" fontId="9" fillId="0" borderId="20" xfId="2" applyFont="1" applyBorder="1">
      <alignment vertical="center"/>
    </xf>
    <xf numFmtId="0" fontId="8" fillId="0" borderId="21" xfId="1" applyNumberFormat="1" applyFont="1" applyBorder="1">
      <alignment vertical="center"/>
    </xf>
    <xf numFmtId="0" fontId="8" fillId="4" borderId="21" xfId="1" applyNumberFormat="1" applyFont="1" applyFill="1" applyBorder="1">
      <alignment vertical="center"/>
    </xf>
    <xf numFmtId="0" fontId="8" fillId="0" borderId="17" xfId="1" applyFont="1" applyBorder="1" applyAlignment="1">
      <alignment horizontal="center" vertical="center"/>
    </xf>
    <xf numFmtId="0" fontId="8" fillId="5" borderId="32" xfId="1" applyFont="1" applyFill="1" applyBorder="1">
      <alignment vertical="center"/>
    </xf>
    <xf numFmtId="176" fontId="8" fillId="5" borderId="33" xfId="1" applyNumberFormat="1" applyFont="1" applyFill="1" applyBorder="1">
      <alignment vertical="center"/>
    </xf>
    <xf numFmtId="176" fontId="8" fillId="0" borderId="21" xfId="1" applyNumberFormat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176" fontId="8" fillId="6" borderId="34" xfId="1" applyNumberFormat="1" applyFont="1" applyFill="1" applyBorder="1">
      <alignment vertical="center"/>
    </xf>
    <xf numFmtId="176" fontId="8" fillId="6" borderId="22" xfId="1" applyNumberFormat="1" applyFont="1" applyFill="1" applyBorder="1">
      <alignment vertical="center"/>
    </xf>
    <xf numFmtId="0" fontId="8" fillId="0" borderId="35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36" xfId="1" applyFont="1" applyBorder="1">
      <alignment vertical="center"/>
    </xf>
    <xf numFmtId="41" fontId="8" fillId="0" borderId="8" xfId="2" applyFont="1" applyBorder="1">
      <alignment vertical="center"/>
    </xf>
    <xf numFmtId="176" fontId="8" fillId="6" borderId="33" xfId="1" applyNumberFormat="1" applyFont="1" applyFill="1" applyBorder="1">
      <alignment vertical="center"/>
    </xf>
    <xf numFmtId="177" fontId="8" fillId="5" borderId="14" xfId="1" applyNumberFormat="1" applyFont="1" applyFill="1" applyBorder="1">
      <alignment vertical="center"/>
    </xf>
    <xf numFmtId="177" fontId="8" fillId="5" borderId="14" xfId="1" applyNumberFormat="1" applyFont="1" applyFill="1" applyBorder="1" applyAlignment="1">
      <alignment horizontal="right" vertical="center"/>
    </xf>
    <xf numFmtId="0" fontId="8" fillId="5" borderId="14" xfId="1" applyFont="1" applyFill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right" vertical="center"/>
    </xf>
    <xf numFmtId="0" fontId="8" fillId="0" borderId="14" xfId="1" applyFont="1" applyBorder="1">
      <alignment vertical="center"/>
    </xf>
    <xf numFmtId="177" fontId="8" fillId="0" borderId="14" xfId="1" applyNumberFormat="1" applyFont="1" applyBorder="1">
      <alignment vertical="center"/>
    </xf>
    <xf numFmtId="177" fontId="8" fillId="4" borderId="14" xfId="1" applyNumberFormat="1" applyFont="1" applyFill="1" applyBorder="1">
      <alignment vertical="center"/>
    </xf>
    <xf numFmtId="177" fontId="8" fillId="0" borderId="20" xfId="1" applyNumberFormat="1" applyFont="1" applyBorder="1" applyAlignment="1">
      <alignment horizontal="right" vertical="center"/>
    </xf>
    <xf numFmtId="177" fontId="8" fillId="4" borderId="20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>
      <alignment vertical="center"/>
    </xf>
    <xf numFmtId="3" fontId="8" fillId="4" borderId="17" xfId="1" applyNumberFormat="1" applyFont="1" applyFill="1" applyBorder="1">
      <alignment vertical="center"/>
    </xf>
    <xf numFmtId="0" fontId="8" fillId="0" borderId="37" xfId="1" applyFont="1" applyBorder="1" applyAlignment="1">
      <alignment vertical="center"/>
    </xf>
    <xf numFmtId="0" fontId="8" fillId="0" borderId="18" xfId="1" applyFont="1" applyBorder="1">
      <alignment vertical="center"/>
    </xf>
    <xf numFmtId="177" fontId="8" fillId="0" borderId="18" xfId="1" applyNumberFormat="1" applyFont="1" applyBorder="1" applyAlignment="1">
      <alignment horizontal="right" vertical="center"/>
    </xf>
    <xf numFmtId="177" fontId="8" fillId="4" borderId="18" xfId="1" applyNumberFormat="1" applyFont="1" applyFill="1" applyBorder="1" applyAlignment="1">
      <alignment horizontal="right" vertical="center"/>
    </xf>
    <xf numFmtId="0" fontId="8" fillId="0" borderId="38" xfId="1" applyFont="1" applyBorder="1" applyAlignment="1">
      <alignment vertical="center"/>
    </xf>
    <xf numFmtId="0" fontId="8" fillId="5" borderId="11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8" fillId="0" borderId="39" xfId="1" applyFont="1" applyBorder="1">
      <alignment vertical="center"/>
    </xf>
    <xf numFmtId="41" fontId="8" fillId="4" borderId="14" xfId="2" applyFont="1" applyFill="1" applyBorder="1">
      <alignment vertical="center"/>
    </xf>
    <xf numFmtId="176" fontId="8" fillId="4" borderId="15" xfId="1" applyNumberFormat="1" applyFont="1" applyFill="1" applyBorder="1">
      <alignment vertical="center"/>
    </xf>
    <xf numFmtId="177" fontId="8" fillId="0" borderId="20" xfId="1" applyNumberFormat="1" applyFont="1" applyBorder="1">
      <alignment vertical="center"/>
    </xf>
    <xf numFmtId="177" fontId="8" fillId="5" borderId="17" xfId="1" applyNumberFormat="1" applyFont="1" applyFill="1" applyBorder="1">
      <alignment vertical="center"/>
    </xf>
    <xf numFmtId="41" fontId="8" fillId="5" borderId="14" xfId="2" applyFont="1" applyFill="1" applyBorder="1">
      <alignment vertical="center"/>
    </xf>
    <xf numFmtId="176" fontId="8" fillId="5" borderId="19" xfId="1" applyNumberFormat="1" applyFont="1" applyFill="1" applyBorder="1">
      <alignment vertical="center"/>
    </xf>
    <xf numFmtId="0" fontId="8" fillId="0" borderId="39" xfId="1" applyFont="1" applyBorder="1" applyAlignment="1">
      <alignment vertical="center"/>
    </xf>
    <xf numFmtId="0" fontId="8" fillId="0" borderId="38" xfId="1" applyFont="1" applyBorder="1">
      <alignment vertical="center"/>
    </xf>
    <xf numFmtId="41" fontId="8" fillId="4" borderId="5" xfId="2" applyFont="1" applyFill="1" applyBorder="1">
      <alignment vertical="center"/>
    </xf>
    <xf numFmtId="0" fontId="8" fillId="0" borderId="24" xfId="1" applyFont="1" applyBorder="1">
      <alignment vertical="center"/>
    </xf>
    <xf numFmtId="0" fontId="8" fillId="0" borderId="26" xfId="1" applyFont="1" applyBorder="1">
      <alignment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42" xfId="1" applyFont="1" applyFill="1" applyBorder="1">
      <alignment vertical="center"/>
    </xf>
    <xf numFmtId="3" fontId="8" fillId="2" borderId="42" xfId="1" applyNumberFormat="1" applyFont="1" applyFill="1" applyBorder="1">
      <alignment vertical="center"/>
    </xf>
    <xf numFmtId="3" fontId="8" fillId="2" borderId="43" xfId="1" applyNumberFormat="1" applyFont="1" applyFill="1" applyBorder="1">
      <alignment vertical="center"/>
    </xf>
    <xf numFmtId="3" fontId="1" fillId="0" borderId="0" xfId="1" applyNumberForma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="93" zoomScaleNormal="100" zoomScaleSheetLayoutView="93" workbookViewId="0">
      <selection activeCell="E12" sqref="E12"/>
    </sheetView>
  </sheetViews>
  <sheetFormatPr defaultRowHeight="13.5"/>
  <cols>
    <col min="1" max="2" width="7.625" style="3" customWidth="1"/>
    <col min="3" max="3" width="13.75" style="3" customWidth="1"/>
    <col min="4" max="5" width="12.75" style="3" customWidth="1"/>
    <col min="6" max="6" width="13.125" style="3" customWidth="1"/>
    <col min="7" max="7" width="8.375" style="3" customWidth="1"/>
    <col min="8" max="8" width="8.25" style="3" customWidth="1"/>
    <col min="9" max="9" width="14.125" style="3" customWidth="1"/>
    <col min="10" max="10" width="12" style="3" customWidth="1"/>
    <col min="11" max="11" width="13.125" style="3" customWidth="1"/>
    <col min="12" max="12" width="14.5" style="3" customWidth="1"/>
    <col min="13" max="13" width="14.25" style="3" bestFit="1" customWidth="1"/>
    <col min="14" max="14" width="14.375" style="3" customWidth="1"/>
    <col min="15" max="15" width="13" style="3" bestFit="1" customWidth="1"/>
    <col min="16" max="256" width="9" style="3"/>
    <col min="257" max="258" width="7.625" style="3" customWidth="1"/>
    <col min="259" max="259" width="13.75" style="3" customWidth="1"/>
    <col min="260" max="261" width="14.375" style="3" customWidth="1"/>
    <col min="262" max="262" width="13.125" style="3" customWidth="1"/>
    <col min="263" max="263" width="8.375" style="3" customWidth="1"/>
    <col min="264" max="264" width="8.25" style="3" customWidth="1"/>
    <col min="265" max="265" width="13.625" style="3" customWidth="1"/>
    <col min="266" max="266" width="14.25" style="3" customWidth="1"/>
    <col min="267" max="267" width="14.75" style="3" customWidth="1"/>
    <col min="268" max="268" width="14.5" style="3" customWidth="1"/>
    <col min="269" max="269" width="14.25" style="3" bestFit="1" customWidth="1"/>
    <col min="270" max="270" width="14.375" style="3" customWidth="1"/>
    <col min="271" max="271" width="13" style="3" bestFit="1" customWidth="1"/>
    <col min="272" max="512" width="9" style="3"/>
    <col min="513" max="514" width="7.625" style="3" customWidth="1"/>
    <col min="515" max="515" width="13.75" style="3" customWidth="1"/>
    <col min="516" max="517" width="14.375" style="3" customWidth="1"/>
    <col min="518" max="518" width="13.125" style="3" customWidth="1"/>
    <col min="519" max="519" width="8.375" style="3" customWidth="1"/>
    <col min="520" max="520" width="8.25" style="3" customWidth="1"/>
    <col min="521" max="521" width="13.625" style="3" customWidth="1"/>
    <col min="522" max="522" width="14.25" style="3" customWidth="1"/>
    <col min="523" max="523" width="14.75" style="3" customWidth="1"/>
    <col min="524" max="524" width="14.5" style="3" customWidth="1"/>
    <col min="525" max="525" width="14.25" style="3" bestFit="1" customWidth="1"/>
    <col min="526" max="526" width="14.375" style="3" customWidth="1"/>
    <col min="527" max="527" width="13" style="3" bestFit="1" customWidth="1"/>
    <col min="528" max="768" width="9" style="3"/>
    <col min="769" max="770" width="7.625" style="3" customWidth="1"/>
    <col min="771" max="771" width="13.75" style="3" customWidth="1"/>
    <col min="772" max="773" width="14.375" style="3" customWidth="1"/>
    <col min="774" max="774" width="13.125" style="3" customWidth="1"/>
    <col min="775" max="775" width="8.375" style="3" customWidth="1"/>
    <col min="776" max="776" width="8.25" style="3" customWidth="1"/>
    <col min="777" max="777" width="13.625" style="3" customWidth="1"/>
    <col min="778" max="778" width="14.25" style="3" customWidth="1"/>
    <col min="779" max="779" width="14.75" style="3" customWidth="1"/>
    <col min="780" max="780" width="14.5" style="3" customWidth="1"/>
    <col min="781" max="781" width="14.25" style="3" bestFit="1" customWidth="1"/>
    <col min="782" max="782" width="14.375" style="3" customWidth="1"/>
    <col min="783" max="783" width="13" style="3" bestFit="1" customWidth="1"/>
    <col min="784" max="1024" width="9" style="3"/>
    <col min="1025" max="1026" width="7.625" style="3" customWidth="1"/>
    <col min="1027" max="1027" width="13.75" style="3" customWidth="1"/>
    <col min="1028" max="1029" width="14.375" style="3" customWidth="1"/>
    <col min="1030" max="1030" width="13.125" style="3" customWidth="1"/>
    <col min="1031" max="1031" width="8.375" style="3" customWidth="1"/>
    <col min="1032" max="1032" width="8.25" style="3" customWidth="1"/>
    <col min="1033" max="1033" width="13.625" style="3" customWidth="1"/>
    <col min="1034" max="1034" width="14.25" style="3" customWidth="1"/>
    <col min="1035" max="1035" width="14.75" style="3" customWidth="1"/>
    <col min="1036" max="1036" width="14.5" style="3" customWidth="1"/>
    <col min="1037" max="1037" width="14.25" style="3" bestFit="1" customWidth="1"/>
    <col min="1038" max="1038" width="14.375" style="3" customWidth="1"/>
    <col min="1039" max="1039" width="13" style="3" bestFit="1" customWidth="1"/>
    <col min="1040" max="1280" width="9" style="3"/>
    <col min="1281" max="1282" width="7.625" style="3" customWidth="1"/>
    <col min="1283" max="1283" width="13.75" style="3" customWidth="1"/>
    <col min="1284" max="1285" width="14.375" style="3" customWidth="1"/>
    <col min="1286" max="1286" width="13.125" style="3" customWidth="1"/>
    <col min="1287" max="1287" width="8.375" style="3" customWidth="1"/>
    <col min="1288" max="1288" width="8.25" style="3" customWidth="1"/>
    <col min="1289" max="1289" width="13.625" style="3" customWidth="1"/>
    <col min="1290" max="1290" width="14.25" style="3" customWidth="1"/>
    <col min="1291" max="1291" width="14.75" style="3" customWidth="1"/>
    <col min="1292" max="1292" width="14.5" style="3" customWidth="1"/>
    <col min="1293" max="1293" width="14.25" style="3" bestFit="1" customWidth="1"/>
    <col min="1294" max="1294" width="14.375" style="3" customWidth="1"/>
    <col min="1295" max="1295" width="13" style="3" bestFit="1" customWidth="1"/>
    <col min="1296" max="1536" width="9" style="3"/>
    <col min="1537" max="1538" width="7.625" style="3" customWidth="1"/>
    <col min="1539" max="1539" width="13.75" style="3" customWidth="1"/>
    <col min="1540" max="1541" width="14.375" style="3" customWidth="1"/>
    <col min="1542" max="1542" width="13.125" style="3" customWidth="1"/>
    <col min="1543" max="1543" width="8.375" style="3" customWidth="1"/>
    <col min="1544" max="1544" width="8.25" style="3" customWidth="1"/>
    <col min="1545" max="1545" width="13.625" style="3" customWidth="1"/>
    <col min="1546" max="1546" width="14.25" style="3" customWidth="1"/>
    <col min="1547" max="1547" width="14.75" style="3" customWidth="1"/>
    <col min="1548" max="1548" width="14.5" style="3" customWidth="1"/>
    <col min="1549" max="1549" width="14.25" style="3" bestFit="1" customWidth="1"/>
    <col min="1550" max="1550" width="14.375" style="3" customWidth="1"/>
    <col min="1551" max="1551" width="13" style="3" bestFit="1" customWidth="1"/>
    <col min="1552" max="1792" width="9" style="3"/>
    <col min="1793" max="1794" width="7.625" style="3" customWidth="1"/>
    <col min="1795" max="1795" width="13.75" style="3" customWidth="1"/>
    <col min="1796" max="1797" width="14.375" style="3" customWidth="1"/>
    <col min="1798" max="1798" width="13.125" style="3" customWidth="1"/>
    <col min="1799" max="1799" width="8.375" style="3" customWidth="1"/>
    <col min="1800" max="1800" width="8.25" style="3" customWidth="1"/>
    <col min="1801" max="1801" width="13.625" style="3" customWidth="1"/>
    <col min="1802" max="1802" width="14.25" style="3" customWidth="1"/>
    <col min="1803" max="1803" width="14.75" style="3" customWidth="1"/>
    <col min="1804" max="1804" width="14.5" style="3" customWidth="1"/>
    <col min="1805" max="1805" width="14.25" style="3" bestFit="1" customWidth="1"/>
    <col min="1806" max="1806" width="14.375" style="3" customWidth="1"/>
    <col min="1807" max="1807" width="13" style="3" bestFit="1" customWidth="1"/>
    <col min="1808" max="2048" width="9" style="3"/>
    <col min="2049" max="2050" width="7.625" style="3" customWidth="1"/>
    <col min="2051" max="2051" width="13.75" style="3" customWidth="1"/>
    <col min="2052" max="2053" width="14.375" style="3" customWidth="1"/>
    <col min="2054" max="2054" width="13.125" style="3" customWidth="1"/>
    <col min="2055" max="2055" width="8.375" style="3" customWidth="1"/>
    <col min="2056" max="2056" width="8.25" style="3" customWidth="1"/>
    <col min="2057" max="2057" width="13.625" style="3" customWidth="1"/>
    <col min="2058" max="2058" width="14.25" style="3" customWidth="1"/>
    <col min="2059" max="2059" width="14.75" style="3" customWidth="1"/>
    <col min="2060" max="2060" width="14.5" style="3" customWidth="1"/>
    <col min="2061" max="2061" width="14.25" style="3" bestFit="1" customWidth="1"/>
    <col min="2062" max="2062" width="14.375" style="3" customWidth="1"/>
    <col min="2063" max="2063" width="13" style="3" bestFit="1" customWidth="1"/>
    <col min="2064" max="2304" width="9" style="3"/>
    <col min="2305" max="2306" width="7.625" style="3" customWidth="1"/>
    <col min="2307" max="2307" width="13.75" style="3" customWidth="1"/>
    <col min="2308" max="2309" width="14.375" style="3" customWidth="1"/>
    <col min="2310" max="2310" width="13.125" style="3" customWidth="1"/>
    <col min="2311" max="2311" width="8.375" style="3" customWidth="1"/>
    <col min="2312" max="2312" width="8.25" style="3" customWidth="1"/>
    <col min="2313" max="2313" width="13.625" style="3" customWidth="1"/>
    <col min="2314" max="2314" width="14.25" style="3" customWidth="1"/>
    <col min="2315" max="2315" width="14.75" style="3" customWidth="1"/>
    <col min="2316" max="2316" width="14.5" style="3" customWidth="1"/>
    <col min="2317" max="2317" width="14.25" style="3" bestFit="1" customWidth="1"/>
    <col min="2318" max="2318" width="14.375" style="3" customWidth="1"/>
    <col min="2319" max="2319" width="13" style="3" bestFit="1" customWidth="1"/>
    <col min="2320" max="2560" width="9" style="3"/>
    <col min="2561" max="2562" width="7.625" style="3" customWidth="1"/>
    <col min="2563" max="2563" width="13.75" style="3" customWidth="1"/>
    <col min="2564" max="2565" width="14.375" style="3" customWidth="1"/>
    <col min="2566" max="2566" width="13.125" style="3" customWidth="1"/>
    <col min="2567" max="2567" width="8.375" style="3" customWidth="1"/>
    <col min="2568" max="2568" width="8.25" style="3" customWidth="1"/>
    <col min="2569" max="2569" width="13.625" style="3" customWidth="1"/>
    <col min="2570" max="2570" width="14.25" style="3" customWidth="1"/>
    <col min="2571" max="2571" width="14.75" style="3" customWidth="1"/>
    <col min="2572" max="2572" width="14.5" style="3" customWidth="1"/>
    <col min="2573" max="2573" width="14.25" style="3" bestFit="1" customWidth="1"/>
    <col min="2574" max="2574" width="14.375" style="3" customWidth="1"/>
    <col min="2575" max="2575" width="13" style="3" bestFit="1" customWidth="1"/>
    <col min="2576" max="2816" width="9" style="3"/>
    <col min="2817" max="2818" width="7.625" style="3" customWidth="1"/>
    <col min="2819" max="2819" width="13.75" style="3" customWidth="1"/>
    <col min="2820" max="2821" width="14.375" style="3" customWidth="1"/>
    <col min="2822" max="2822" width="13.125" style="3" customWidth="1"/>
    <col min="2823" max="2823" width="8.375" style="3" customWidth="1"/>
    <col min="2824" max="2824" width="8.25" style="3" customWidth="1"/>
    <col min="2825" max="2825" width="13.625" style="3" customWidth="1"/>
    <col min="2826" max="2826" width="14.25" style="3" customWidth="1"/>
    <col min="2827" max="2827" width="14.75" style="3" customWidth="1"/>
    <col min="2828" max="2828" width="14.5" style="3" customWidth="1"/>
    <col min="2829" max="2829" width="14.25" style="3" bestFit="1" customWidth="1"/>
    <col min="2830" max="2830" width="14.375" style="3" customWidth="1"/>
    <col min="2831" max="2831" width="13" style="3" bestFit="1" customWidth="1"/>
    <col min="2832" max="3072" width="9" style="3"/>
    <col min="3073" max="3074" width="7.625" style="3" customWidth="1"/>
    <col min="3075" max="3075" width="13.75" style="3" customWidth="1"/>
    <col min="3076" max="3077" width="14.375" style="3" customWidth="1"/>
    <col min="3078" max="3078" width="13.125" style="3" customWidth="1"/>
    <col min="3079" max="3079" width="8.375" style="3" customWidth="1"/>
    <col min="3080" max="3080" width="8.25" style="3" customWidth="1"/>
    <col min="3081" max="3081" width="13.625" style="3" customWidth="1"/>
    <col min="3082" max="3082" width="14.25" style="3" customWidth="1"/>
    <col min="3083" max="3083" width="14.75" style="3" customWidth="1"/>
    <col min="3084" max="3084" width="14.5" style="3" customWidth="1"/>
    <col min="3085" max="3085" width="14.25" style="3" bestFit="1" customWidth="1"/>
    <col min="3086" max="3086" width="14.375" style="3" customWidth="1"/>
    <col min="3087" max="3087" width="13" style="3" bestFit="1" customWidth="1"/>
    <col min="3088" max="3328" width="9" style="3"/>
    <col min="3329" max="3330" width="7.625" style="3" customWidth="1"/>
    <col min="3331" max="3331" width="13.75" style="3" customWidth="1"/>
    <col min="3332" max="3333" width="14.375" style="3" customWidth="1"/>
    <col min="3334" max="3334" width="13.125" style="3" customWidth="1"/>
    <col min="3335" max="3335" width="8.375" style="3" customWidth="1"/>
    <col min="3336" max="3336" width="8.25" style="3" customWidth="1"/>
    <col min="3337" max="3337" width="13.625" style="3" customWidth="1"/>
    <col min="3338" max="3338" width="14.25" style="3" customWidth="1"/>
    <col min="3339" max="3339" width="14.75" style="3" customWidth="1"/>
    <col min="3340" max="3340" width="14.5" style="3" customWidth="1"/>
    <col min="3341" max="3341" width="14.25" style="3" bestFit="1" customWidth="1"/>
    <col min="3342" max="3342" width="14.375" style="3" customWidth="1"/>
    <col min="3343" max="3343" width="13" style="3" bestFit="1" customWidth="1"/>
    <col min="3344" max="3584" width="9" style="3"/>
    <col min="3585" max="3586" width="7.625" style="3" customWidth="1"/>
    <col min="3587" max="3587" width="13.75" style="3" customWidth="1"/>
    <col min="3588" max="3589" width="14.375" style="3" customWidth="1"/>
    <col min="3590" max="3590" width="13.125" style="3" customWidth="1"/>
    <col min="3591" max="3591" width="8.375" style="3" customWidth="1"/>
    <col min="3592" max="3592" width="8.25" style="3" customWidth="1"/>
    <col min="3593" max="3593" width="13.625" style="3" customWidth="1"/>
    <col min="3594" max="3594" width="14.25" style="3" customWidth="1"/>
    <col min="3595" max="3595" width="14.75" style="3" customWidth="1"/>
    <col min="3596" max="3596" width="14.5" style="3" customWidth="1"/>
    <col min="3597" max="3597" width="14.25" style="3" bestFit="1" customWidth="1"/>
    <col min="3598" max="3598" width="14.375" style="3" customWidth="1"/>
    <col min="3599" max="3599" width="13" style="3" bestFit="1" customWidth="1"/>
    <col min="3600" max="3840" width="9" style="3"/>
    <col min="3841" max="3842" width="7.625" style="3" customWidth="1"/>
    <col min="3843" max="3843" width="13.75" style="3" customWidth="1"/>
    <col min="3844" max="3845" width="14.375" style="3" customWidth="1"/>
    <col min="3846" max="3846" width="13.125" style="3" customWidth="1"/>
    <col min="3847" max="3847" width="8.375" style="3" customWidth="1"/>
    <col min="3848" max="3848" width="8.25" style="3" customWidth="1"/>
    <col min="3849" max="3849" width="13.625" style="3" customWidth="1"/>
    <col min="3850" max="3850" width="14.25" style="3" customWidth="1"/>
    <col min="3851" max="3851" width="14.75" style="3" customWidth="1"/>
    <col min="3852" max="3852" width="14.5" style="3" customWidth="1"/>
    <col min="3853" max="3853" width="14.25" style="3" bestFit="1" customWidth="1"/>
    <col min="3854" max="3854" width="14.375" style="3" customWidth="1"/>
    <col min="3855" max="3855" width="13" style="3" bestFit="1" customWidth="1"/>
    <col min="3856" max="4096" width="9" style="3"/>
    <col min="4097" max="4098" width="7.625" style="3" customWidth="1"/>
    <col min="4099" max="4099" width="13.75" style="3" customWidth="1"/>
    <col min="4100" max="4101" width="14.375" style="3" customWidth="1"/>
    <col min="4102" max="4102" width="13.125" style="3" customWidth="1"/>
    <col min="4103" max="4103" width="8.375" style="3" customWidth="1"/>
    <col min="4104" max="4104" width="8.25" style="3" customWidth="1"/>
    <col min="4105" max="4105" width="13.625" style="3" customWidth="1"/>
    <col min="4106" max="4106" width="14.25" style="3" customWidth="1"/>
    <col min="4107" max="4107" width="14.75" style="3" customWidth="1"/>
    <col min="4108" max="4108" width="14.5" style="3" customWidth="1"/>
    <col min="4109" max="4109" width="14.25" style="3" bestFit="1" customWidth="1"/>
    <col min="4110" max="4110" width="14.375" style="3" customWidth="1"/>
    <col min="4111" max="4111" width="13" style="3" bestFit="1" customWidth="1"/>
    <col min="4112" max="4352" width="9" style="3"/>
    <col min="4353" max="4354" width="7.625" style="3" customWidth="1"/>
    <col min="4355" max="4355" width="13.75" style="3" customWidth="1"/>
    <col min="4356" max="4357" width="14.375" style="3" customWidth="1"/>
    <col min="4358" max="4358" width="13.125" style="3" customWidth="1"/>
    <col min="4359" max="4359" width="8.375" style="3" customWidth="1"/>
    <col min="4360" max="4360" width="8.25" style="3" customWidth="1"/>
    <col min="4361" max="4361" width="13.625" style="3" customWidth="1"/>
    <col min="4362" max="4362" width="14.25" style="3" customWidth="1"/>
    <col min="4363" max="4363" width="14.75" style="3" customWidth="1"/>
    <col min="4364" max="4364" width="14.5" style="3" customWidth="1"/>
    <col min="4365" max="4365" width="14.25" style="3" bestFit="1" customWidth="1"/>
    <col min="4366" max="4366" width="14.375" style="3" customWidth="1"/>
    <col min="4367" max="4367" width="13" style="3" bestFit="1" customWidth="1"/>
    <col min="4368" max="4608" width="9" style="3"/>
    <col min="4609" max="4610" width="7.625" style="3" customWidth="1"/>
    <col min="4611" max="4611" width="13.75" style="3" customWidth="1"/>
    <col min="4612" max="4613" width="14.375" style="3" customWidth="1"/>
    <col min="4614" max="4614" width="13.125" style="3" customWidth="1"/>
    <col min="4615" max="4615" width="8.375" style="3" customWidth="1"/>
    <col min="4616" max="4616" width="8.25" style="3" customWidth="1"/>
    <col min="4617" max="4617" width="13.625" style="3" customWidth="1"/>
    <col min="4618" max="4618" width="14.25" style="3" customWidth="1"/>
    <col min="4619" max="4619" width="14.75" style="3" customWidth="1"/>
    <col min="4620" max="4620" width="14.5" style="3" customWidth="1"/>
    <col min="4621" max="4621" width="14.25" style="3" bestFit="1" customWidth="1"/>
    <col min="4622" max="4622" width="14.375" style="3" customWidth="1"/>
    <col min="4623" max="4623" width="13" style="3" bestFit="1" customWidth="1"/>
    <col min="4624" max="4864" width="9" style="3"/>
    <col min="4865" max="4866" width="7.625" style="3" customWidth="1"/>
    <col min="4867" max="4867" width="13.75" style="3" customWidth="1"/>
    <col min="4868" max="4869" width="14.375" style="3" customWidth="1"/>
    <col min="4870" max="4870" width="13.125" style="3" customWidth="1"/>
    <col min="4871" max="4871" width="8.375" style="3" customWidth="1"/>
    <col min="4872" max="4872" width="8.25" style="3" customWidth="1"/>
    <col min="4873" max="4873" width="13.625" style="3" customWidth="1"/>
    <col min="4874" max="4874" width="14.25" style="3" customWidth="1"/>
    <col min="4875" max="4875" width="14.75" style="3" customWidth="1"/>
    <col min="4876" max="4876" width="14.5" style="3" customWidth="1"/>
    <col min="4877" max="4877" width="14.25" style="3" bestFit="1" customWidth="1"/>
    <col min="4878" max="4878" width="14.375" style="3" customWidth="1"/>
    <col min="4879" max="4879" width="13" style="3" bestFit="1" customWidth="1"/>
    <col min="4880" max="5120" width="9" style="3"/>
    <col min="5121" max="5122" width="7.625" style="3" customWidth="1"/>
    <col min="5123" max="5123" width="13.75" style="3" customWidth="1"/>
    <col min="5124" max="5125" width="14.375" style="3" customWidth="1"/>
    <col min="5126" max="5126" width="13.125" style="3" customWidth="1"/>
    <col min="5127" max="5127" width="8.375" style="3" customWidth="1"/>
    <col min="5128" max="5128" width="8.25" style="3" customWidth="1"/>
    <col min="5129" max="5129" width="13.625" style="3" customWidth="1"/>
    <col min="5130" max="5130" width="14.25" style="3" customWidth="1"/>
    <col min="5131" max="5131" width="14.75" style="3" customWidth="1"/>
    <col min="5132" max="5132" width="14.5" style="3" customWidth="1"/>
    <col min="5133" max="5133" width="14.25" style="3" bestFit="1" customWidth="1"/>
    <col min="5134" max="5134" width="14.375" style="3" customWidth="1"/>
    <col min="5135" max="5135" width="13" style="3" bestFit="1" customWidth="1"/>
    <col min="5136" max="5376" width="9" style="3"/>
    <col min="5377" max="5378" width="7.625" style="3" customWidth="1"/>
    <col min="5379" max="5379" width="13.75" style="3" customWidth="1"/>
    <col min="5380" max="5381" width="14.375" style="3" customWidth="1"/>
    <col min="5382" max="5382" width="13.125" style="3" customWidth="1"/>
    <col min="5383" max="5383" width="8.375" style="3" customWidth="1"/>
    <col min="5384" max="5384" width="8.25" style="3" customWidth="1"/>
    <col min="5385" max="5385" width="13.625" style="3" customWidth="1"/>
    <col min="5386" max="5386" width="14.25" style="3" customWidth="1"/>
    <col min="5387" max="5387" width="14.75" style="3" customWidth="1"/>
    <col min="5388" max="5388" width="14.5" style="3" customWidth="1"/>
    <col min="5389" max="5389" width="14.25" style="3" bestFit="1" customWidth="1"/>
    <col min="5390" max="5390" width="14.375" style="3" customWidth="1"/>
    <col min="5391" max="5391" width="13" style="3" bestFit="1" customWidth="1"/>
    <col min="5392" max="5632" width="9" style="3"/>
    <col min="5633" max="5634" width="7.625" style="3" customWidth="1"/>
    <col min="5635" max="5635" width="13.75" style="3" customWidth="1"/>
    <col min="5636" max="5637" width="14.375" style="3" customWidth="1"/>
    <col min="5638" max="5638" width="13.125" style="3" customWidth="1"/>
    <col min="5639" max="5639" width="8.375" style="3" customWidth="1"/>
    <col min="5640" max="5640" width="8.25" style="3" customWidth="1"/>
    <col min="5641" max="5641" width="13.625" style="3" customWidth="1"/>
    <col min="5642" max="5642" width="14.25" style="3" customWidth="1"/>
    <col min="5643" max="5643" width="14.75" style="3" customWidth="1"/>
    <col min="5644" max="5644" width="14.5" style="3" customWidth="1"/>
    <col min="5645" max="5645" width="14.25" style="3" bestFit="1" customWidth="1"/>
    <col min="5646" max="5646" width="14.375" style="3" customWidth="1"/>
    <col min="5647" max="5647" width="13" style="3" bestFit="1" customWidth="1"/>
    <col min="5648" max="5888" width="9" style="3"/>
    <col min="5889" max="5890" width="7.625" style="3" customWidth="1"/>
    <col min="5891" max="5891" width="13.75" style="3" customWidth="1"/>
    <col min="5892" max="5893" width="14.375" style="3" customWidth="1"/>
    <col min="5894" max="5894" width="13.125" style="3" customWidth="1"/>
    <col min="5895" max="5895" width="8.375" style="3" customWidth="1"/>
    <col min="5896" max="5896" width="8.25" style="3" customWidth="1"/>
    <col min="5897" max="5897" width="13.625" style="3" customWidth="1"/>
    <col min="5898" max="5898" width="14.25" style="3" customWidth="1"/>
    <col min="5899" max="5899" width="14.75" style="3" customWidth="1"/>
    <col min="5900" max="5900" width="14.5" style="3" customWidth="1"/>
    <col min="5901" max="5901" width="14.25" style="3" bestFit="1" customWidth="1"/>
    <col min="5902" max="5902" width="14.375" style="3" customWidth="1"/>
    <col min="5903" max="5903" width="13" style="3" bestFit="1" customWidth="1"/>
    <col min="5904" max="6144" width="9" style="3"/>
    <col min="6145" max="6146" width="7.625" style="3" customWidth="1"/>
    <col min="6147" max="6147" width="13.75" style="3" customWidth="1"/>
    <col min="6148" max="6149" width="14.375" style="3" customWidth="1"/>
    <col min="6150" max="6150" width="13.125" style="3" customWidth="1"/>
    <col min="6151" max="6151" width="8.375" style="3" customWidth="1"/>
    <col min="6152" max="6152" width="8.25" style="3" customWidth="1"/>
    <col min="6153" max="6153" width="13.625" style="3" customWidth="1"/>
    <col min="6154" max="6154" width="14.25" style="3" customWidth="1"/>
    <col min="6155" max="6155" width="14.75" style="3" customWidth="1"/>
    <col min="6156" max="6156" width="14.5" style="3" customWidth="1"/>
    <col min="6157" max="6157" width="14.25" style="3" bestFit="1" customWidth="1"/>
    <col min="6158" max="6158" width="14.375" style="3" customWidth="1"/>
    <col min="6159" max="6159" width="13" style="3" bestFit="1" customWidth="1"/>
    <col min="6160" max="6400" width="9" style="3"/>
    <col min="6401" max="6402" width="7.625" style="3" customWidth="1"/>
    <col min="6403" max="6403" width="13.75" style="3" customWidth="1"/>
    <col min="6404" max="6405" width="14.375" style="3" customWidth="1"/>
    <col min="6406" max="6406" width="13.125" style="3" customWidth="1"/>
    <col min="6407" max="6407" width="8.375" style="3" customWidth="1"/>
    <col min="6408" max="6408" width="8.25" style="3" customWidth="1"/>
    <col min="6409" max="6409" width="13.625" style="3" customWidth="1"/>
    <col min="6410" max="6410" width="14.25" style="3" customWidth="1"/>
    <col min="6411" max="6411" width="14.75" style="3" customWidth="1"/>
    <col min="6412" max="6412" width="14.5" style="3" customWidth="1"/>
    <col min="6413" max="6413" width="14.25" style="3" bestFit="1" customWidth="1"/>
    <col min="6414" max="6414" width="14.375" style="3" customWidth="1"/>
    <col min="6415" max="6415" width="13" style="3" bestFit="1" customWidth="1"/>
    <col min="6416" max="6656" width="9" style="3"/>
    <col min="6657" max="6658" width="7.625" style="3" customWidth="1"/>
    <col min="6659" max="6659" width="13.75" style="3" customWidth="1"/>
    <col min="6660" max="6661" width="14.375" style="3" customWidth="1"/>
    <col min="6662" max="6662" width="13.125" style="3" customWidth="1"/>
    <col min="6663" max="6663" width="8.375" style="3" customWidth="1"/>
    <col min="6664" max="6664" width="8.25" style="3" customWidth="1"/>
    <col min="6665" max="6665" width="13.625" style="3" customWidth="1"/>
    <col min="6666" max="6666" width="14.25" style="3" customWidth="1"/>
    <col min="6667" max="6667" width="14.75" style="3" customWidth="1"/>
    <col min="6668" max="6668" width="14.5" style="3" customWidth="1"/>
    <col min="6669" max="6669" width="14.25" style="3" bestFit="1" customWidth="1"/>
    <col min="6670" max="6670" width="14.375" style="3" customWidth="1"/>
    <col min="6671" max="6671" width="13" style="3" bestFit="1" customWidth="1"/>
    <col min="6672" max="6912" width="9" style="3"/>
    <col min="6913" max="6914" width="7.625" style="3" customWidth="1"/>
    <col min="6915" max="6915" width="13.75" style="3" customWidth="1"/>
    <col min="6916" max="6917" width="14.375" style="3" customWidth="1"/>
    <col min="6918" max="6918" width="13.125" style="3" customWidth="1"/>
    <col min="6919" max="6919" width="8.375" style="3" customWidth="1"/>
    <col min="6920" max="6920" width="8.25" style="3" customWidth="1"/>
    <col min="6921" max="6921" width="13.625" style="3" customWidth="1"/>
    <col min="6922" max="6922" width="14.25" style="3" customWidth="1"/>
    <col min="6923" max="6923" width="14.75" style="3" customWidth="1"/>
    <col min="6924" max="6924" width="14.5" style="3" customWidth="1"/>
    <col min="6925" max="6925" width="14.25" style="3" bestFit="1" customWidth="1"/>
    <col min="6926" max="6926" width="14.375" style="3" customWidth="1"/>
    <col min="6927" max="6927" width="13" style="3" bestFit="1" customWidth="1"/>
    <col min="6928" max="7168" width="9" style="3"/>
    <col min="7169" max="7170" width="7.625" style="3" customWidth="1"/>
    <col min="7171" max="7171" width="13.75" style="3" customWidth="1"/>
    <col min="7172" max="7173" width="14.375" style="3" customWidth="1"/>
    <col min="7174" max="7174" width="13.125" style="3" customWidth="1"/>
    <col min="7175" max="7175" width="8.375" style="3" customWidth="1"/>
    <col min="7176" max="7176" width="8.25" style="3" customWidth="1"/>
    <col min="7177" max="7177" width="13.625" style="3" customWidth="1"/>
    <col min="7178" max="7178" width="14.25" style="3" customWidth="1"/>
    <col min="7179" max="7179" width="14.75" style="3" customWidth="1"/>
    <col min="7180" max="7180" width="14.5" style="3" customWidth="1"/>
    <col min="7181" max="7181" width="14.25" style="3" bestFit="1" customWidth="1"/>
    <col min="7182" max="7182" width="14.375" style="3" customWidth="1"/>
    <col min="7183" max="7183" width="13" style="3" bestFit="1" customWidth="1"/>
    <col min="7184" max="7424" width="9" style="3"/>
    <col min="7425" max="7426" width="7.625" style="3" customWidth="1"/>
    <col min="7427" max="7427" width="13.75" style="3" customWidth="1"/>
    <col min="7428" max="7429" width="14.375" style="3" customWidth="1"/>
    <col min="7430" max="7430" width="13.125" style="3" customWidth="1"/>
    <col min="7431" max="7431" width="8.375" style="3" customWidth="1"/>
    <col min="7432" max="7432" width="8.25" style="3" customWidth="1"/>
    <col min="7433" max="7433" width="13.625" style="3" customWidth="1"/>
    <col min="7434" max="7434" width="14.25" style="3" customWidth="1"/>
    <col min="7435" max="7435" width="14.75" style="3" customWidth="1"/>
    <col min="7436" max="7436" width="14.5" style="3" customWidth="1"/>
    <col min="7437" max="7437" width="14.25" style="3" bestFit="1" customWidth="1"/>
    <col min="7438" max="7438" width="14.375" style="3" customWidth="1"/>
    <col min="7439" max="7439" width="13" style="3" bestFit="1" customWidth="1"/>
    <col min="7440" max="7680" width="9" style="3"/>
    <col min="7681" max="7682" width="7.625" style="3" customWidth="1"/>
    <col min="7683" max="7683" width="13.75" style="3" customWidth="1"/>
    <col min="7684" max="7685" width="14.375" style="3" customWidth="1"/>
    <col min="7686" max="7686" width="13.125" style="3" customWidth="1"/>
    <col min="7687" max="7687" width="8.375" style="3" customWidth="1"/>
    <col min="7688" max="7688" width="8.25" style="3" customWidth="1"/>
    <col min="7689" max="7689" width="13.625" style="3" customWidth="1"/>
    <col min="7690" max="7690" width="14.25" style="3" customWidth="1"/>
    <col min="7691" max="7691" width="14.75" style="3" customWidth="1"/>
    <col min="7692" max="7692" width="14.5" style="3" customWidth="1"/>
    <col min="7693" max="7693" width="14.25" style="3" bestFit="1" customWidth="1"/>
    <col min="7694" max="7694" width="14.375" style="3" customWidth="1"/>
    <col min="7695" max="7695" width="13" style="3" bestFit="1" customWidth="1"/>
    <col min="7696" max="7936" width="9" style="3"/>
    <col min="7937" max="7938" width="7.625" style="3" customWidth="1"/>
    <col min="7939" max="7939" width="13.75" style="3" customWidth="1"/>
    <col min="7940" max="7941" width="14.375" style="3" customWidth="1"/>
    <col min="7942" max="7942" width="13.125" style="3" customWidth="1"/>
    <col min="7943" max="7943" width="8.375" style="3" customWidth="1"/>
    <col min="7944" max="7944" width="8.25" style="3" customWidth="1"/>
    <col min="7945" max="7945" width="13.625" style="3" customWidth="1"/>
    <col min="7946" max="7946" width="14.25" style="3" customWidth="1"/>
    <col min="7947" max="7947" width="14.75" style="3" customWidth="1"/>
    <col min="7948" max="7948" width="14.5" style="3" customWidth="1"/>
    <col min="7949" max="7949" width="14.25" style="3" bestFit="1" customWidth="1"/>
    <col min="7950" max="7950" width="14.375" style="3" customWidth="1"/>
    <col min="7951" max="7951" width="13" style="3" bestFit="1" customWidth="1"/>
    <col min="7952" max="8192" width="9" style="3"/>
    <col min="8193" max="8194" width="7.625" style="3" customWidth="1"/>
    <col min="8195" max="8195" width="13.75" style="3" customWidth="1"/>
    <col min="8196" max="8197" width="14.375" style="3" customWidth="1"/>
    <col min="8198" max="8198" width="13.125" style="3" customWidth="1"/>
    <col min="8199" max="8199" width="8.375" style="3" customWidth="1"/>
    <col min="8200" max="8200" width="8.25" style="3" customWidth="1"/>
    <col min="8201" max="8201" width="13.625" style="3" customWidth="1"/>
    <col min="8202" max="8202" width="14.25" style="3" customWidth="1"/>
    <col min="8203" max="8203" width="14.75" style="3" customWidth="1"/>
    <col min="8204" max="8204" width="14.5" style="3" customWidth="1"/>
    <col min="8205" max="8205" width="14.25" style="3" bestFit="1" customWidth="1"/>
    <col min="8206" max="8206" width="14.375" style="3" customWidth="1"/>
    <col min="8207" max="8207" width="13" style="3" bestFit="1" customWidth="1"/>
    <col min="8208" max="8448" width="9" style="3"/>
    <col min="8449" max="8450" width="7.625" style="3" customWidth="1"/>
    <col min="8451" max="8451" width="13.75" style="3" customWidth="1"/>
    <col min="8452" max="8453" width="14.375" style="3" customWidth="1"/>
    <col min="8454" max="8454" width="13.125" style="3" customWidth="1"/>
    <col min="8455" max="8455" width="8.375" style="3" customWidth="1"/>
    <col min="8456" max="8456" width="8.25" style="3" customWidth="1"/>
    <col min="8457" max="8457" width="13.625" style="3" customWidth="1"/>
    <col min="8458" max="8458" width="14.25" style="3" customWidth="1"/>
    <col min="8459" max="8459" width="14.75" style="3" customWidth="1"/>
    <col min="8460" max="8460" width="14.5" style="3" customWidth="1"/>
    <col min="8461" max="8461" width="14.25" style="3" bestFit="1" customWidth="1"/>
    <col min="8462" max="8462" width="14.375" style="3" customWidth="1"/>
    <col min="8463" max="8463" width="13" style="3" bestFit="1" customWidth="1"/>
    <col min="8464" max="8704" width="9" style="3"/>
    <col min="8705" max="8706" width="7.625" style="3" customWidth="1"/>
    <col min="8707" max="8707" width="13.75" style="3" customWidth="1"/>
    <col min="8708" max="8709" width="14.375" style="3" customWidth="1"/>
    <col min="8710" max="8710" width="13.125" style="3" customWidth="1"/>
    <col min="8711" max="8711" width="8.375" style="3" customWidth="1"/>
    <col min="8712" max="8712" width="8.25" style="3" customWidth="1"/>
    <col min="8713" max="8713" width="13.625" style="3" customWidth="1"/>
    <col min="8714" max="8714" width="14.25" style="3" customWidth="1"/>
    <col min="8715" max="8715" width="14.75" style="3" customWidth="1"/>
    <col min="8716" max="8716" width="14.5" style="3" customWidth="1"/>
    <col min="8717" max="8717" width="14.25" style="3" bestFit="1" customWidth="1"/>
    <col min="8718" max="8718" width="14.375" style="3" customWidth="1"/>
    <col min="8719" max="8719" width="13" style="3" bestFit="1" customWidth="1"/>
    <col min="8720" max="8960" width="9" style="3"/>
    <col min="8961" max="8962" width="7.625" style="3" customWidth="1"/>
    <col min="8963" max="8963" width="13.75" style="3" customWidth="1"/>
    <col min="8964" max="8965" width="14.375" style="3" customWidth="1"/>
    <col min="8966" max="8966" width="13.125" style="3" customWidth="1"/>
    <col min="8967" max="8967" width="8.375" style="3" customWidth="1"/>
    <col min="8968" max="8968" width="8.25" style="3" customWidth="1"/>
    <col min="8969" max="8969" width="13.625" style="3" customWidth="1"/>
    <col min="8970" max="8970" width="14.25" style="3" customWidth="1"/>
    <col min="8971" max="8971" width="14.75" style="3" customWidth="1"/>
    <col min="8972" max="8972" width="14.5" style="3" customWidth="1"/>
    <col min="8973" max="8973" width="14.25" style="3" bestFit="1" customWidth="1"/>
    <col min="8974" max="8974" width="14.375" style="3" customWidth="1"/>
    <col min="8975" max="8975" width="13" style="3" bestFit="1" customWidth="1"/>
    <col min="8976" max="9216" width="9" style="3"/>
    <col min="9217" max="9218" width="7.625" style="3" customWidth="1"/>
    <col min="9219" max="9219" width="13.75" style="3" customWidth="1"/>
    <col min="9220" max="9221" width="14.375" style="3" customWidth="1"/>
    <col min="9222" max="9222" width="13.125" style="3" customWidth="1"/>
    <col min="9223" max="9223" width="8.375" style="3" customWidth="1"/>
    <col min="9224" max="9224" width="8.25" style="3" customWidth="1"/>
    <col min="9225" max="9225" width="13.625" style="3" customWidth="1"/>
    <col min="9226" max="9226" width="14.25" style="3" customWidth="1"/>
    <col min="9227" max="9227" width="14.75" style="3" customWidth="1"/>
    <col min="9228" max="9228" width="14.5" style="3" customWidth="1"/>
    <col min="9229" max="9229" width="14.25" style="3" bestFit="1" customWidth="1"/>
    <col min="9230" max="9230" width="14.375" style="3" customWidth="1"/>
    <col min="9231" max="9231" width="13" style="3" bestFit="1" customWidth="1"/>
    <col min="9232" max="9472" width="9" style="3"/>
    <col min="9473" max="9474" width="7.625" style="3" customWidth="1"/>
    <col min="9475" max="9475" width="13.75" style="3" customWidth="1"/>
    <col min="9476" max="9477" width="14.375" style="3" customWidth="1"/>
    <col min="9478" max="9478" width="13.125" style="3" customWidth="1"/>
    <col min="9479" max="9479" width="8.375" style="3" customWidth="1"/>
    <col min="9480" max="9480" width="8.25" style="3" customWidth="1"/>
    <col min="9481" max="9481" width="13.625" style="3" customWidth="1"/>
    <col min="9482" max="9482" width="14.25" style="3" customWidth="1"/>
    <col min="9483" max="9483" width="14.75" style="3" customWidth="1"/>
    <col min="9484" max="9484" width="14.5" style="3" customWidth="1"/>
    <col min="9485" max="9485" width="14.25" style="3" bestFit="1" customWidth="1"/>
    <col min="9486" max="9486" width="14.375" style="3" customWidth="1"/>
    <col min="9487" max="9487" width="13" style="3" bestFit="1" customWidth="1"/>
    <col min="9488" max="9728" width="9" style="3"/>
    <col min="9729" max="9730" width="7.625" style="3" customWidth="1"/>
    <col min="9731" max="9731" width="13.75" style="3" customWidth="1"/>
    <col min="9732" max="9733" width="14.375" style="3" customWidth="1"/>
    <col min="9734" max="9734" width="13.125" style="3" customWidth="1"/>
    <col min="9735" max="9735" width="8.375" style="3" customWidth="1"/>
    <col min="9736" max="9736" width="8.25" style="3" customWidth="1"/>
    <col min="9737" max="9737" width="13.625" style="3" customWidth="1"/>
    <col min="9738" max="9738" width="14.25" style="3" customWidth="1"/>
    <col min="9739" max="9739" width="14.75" style="3" customWidth="1"/>
    <col min="9740" max="9740" width="14.5" style="3" customWidth="1"/>
    <col min="9741" max="9741" width="14.25" style="3" bestFit="1" customWidth="1"/>
    <col min="9742" max="9742" width="14.375" style="3" customWidth="1"/>
    <col min="9743" max="9743" width="13" style="3" bestFit="1" customWidth="1"/>
    <col min="9744" max="9984" width="9" style="3"/>
    <col min="9985" max="9986" width="7.625" style="3" customWidth="1"/>
    <col min="9987" max="9987" width="13.75" style="3" customWidth="1"/>
    <col min="9988" max="9989" width="14.375" style="3" customWidth="1"/>
    <col min="9990" max="9990" width="13.125" style="3" customWidth="1"/>
    <col min="9991" max="9991" width="8.375" style="3" customWidth="1"/>
    <col min="9992" max="9992" width="8.25" style="3" customWidth="1"/>
    <col min="9993" max="9993" width="13.625" style="3" customWidth="1"/>
    <col min="9994" max="9994" width="14.25" style="3" customWidth="1"/>
    <col min="9995" max="9995" width="14.75" style="3" customWidth="1"/>
    <col min="9996" max="9996" width="14.5" style="3" customWidth="1"/>
    <col min="9997" max="9997" width="14.25" style="3" bestFit="1" customWidth="1"/>
    <col min="9998" max="9998" width="14.375" style="3" customWidth="1"/>
    <col min="9999" max="9999" width="13" style="3" bestFit="1" customWidth="1"/>
    <col min="10000" max="10240" width="9" style="3"/>
    <col min="10241" max="10242" width="7.625" style="3" customWidth="1"/>
    <col min="10243" max="10243" width="13.75" style="3" customWidth="1"/>
    <col min="10244" max="10245" width="14.375" style="3" customWidth="1"/>
    <col min="10246" max="10246" width="13.125" style="3" customWidth="1"/>
    <col min="10247" max="10247" width="8.375" style="3" customWidth="1"/>
    <col min="10248" max="10248" width="8.25" style="3" customWidth="1"/>
    <col min="10249" max="10249" width="13.625" style="3" customWidth="1"/>
    <col min="10250" max="10250" width="14.25" style="3" customWidth="1"/>
    <col min="10251" max="10251" width="14.75" style="3" customWidth="1"/>
    <col min="10252" max="10252" width="14.5" style="3" customWidth="1"/>
    <col min="10253" max="10253" width="14.25" style="3" bestFit="1" customWidth="1"/>
    <col min="10254" max="10254" width="14.375" style="3" customWidth="1"/>
    <col min="10255" max="10255" width="13" style="3" bestFit="1" customWidth="1"/>
    <col min="10256" max="10496" width="9" style="3"/>
    <col min="10497" max="10498" width="7.625" style="3" customWidth="1"/>
    <col min="10499" max="10499" width="13.75" style="3" customWidth="1"/>
    <col min="10500" max="10501" width="14.375" style="3" customWidth="1"/>
    <col min="10502" max="10502" width="13.125" style="3" customWidth="1"/>
    <col min="10503" max="10503" width="8.375" style="3" customWidth="1"/>
    <col min="10504" max="10504" width="8.25" style="3" customWidth="1"/>
    <col min="10505" max="10505" width="13.625" style="3" customWidth="1"/>
    <col min="10506" max="10506" width="14.25" style="3" customWidth="1"/>
    <col min="10507" max="10507" width="14.75" style="3" customWidth="1"/>
    <col min="10508" max="10508" width="14.5" style="3" customWidth="1"/>
    <col min="10509" max="10509" width="14.25" style="3" bestFit="1" customWidth="1"/>
    <col min="10510" max="10510" width="14.375" style="3" customWidth="1"/>
    <col min="10511" max="10511" width="13" style="3" bestFit="1" customWidth="1"/>
    <col min="10512" max="10752" width="9" style="3"/>
    <col min="10753" max="10754" width="7.625" style="3" customWidth="1"/>
    <col min="10755" max="10755" width="13.75" style="3" customWidth="1"/>
    <col min="10756" max="10757" width="14.375" style="3" customWidth="1"/>
    <col min="10758" max="10758" width="13.125" style="3" customWidth="1"/>
    <col min="10759" max="10759" width="8.375" style="3" customWidth="1"/>
    <col min="10760" max="10760" width="8.25" style="3" customWidth="1"/>
    <col min="10761" max="10761" width="13.625" style="3" customWidth="1"/>
    <col min="10762" max="10762" width="14.25" style="3" customWidth="1"/>
    <col min="10763" max="10763" width="14.75" style="3" customWidth="1"/>
    <col min="10764" max="10764" width="14.5" style="3" customWidth="1"/>
    <col min="10765" max="10765" width="14.25" style="3" bestFit="1" customWidth="1"/>
    <col min="10766" max="10766" width="14.375" style="3" customWidth="1"/>
    <col min="10767" max="10767" width="13" style="3" bestFit="1" customWidth="1"/>
    <col min="10768" max="11008" width="9" style="3"/>
    <col min="11009" max="11010" width="7.625" style="3" customWidth="1"/>
    <col min="11011" max="11011" width="13.75" style="3" customWidth="1"/>
    <col min="11012" max="11013" width="14.375" style="3" customWidth="1"/>
    <col min="11014" max="11014" width="13.125" style="3" customWidth="1"/>
    <col min="11015" max="11015" width="8.375" style="3" customWidth="1"/>
    <col min="11016" max="11016" width="8.25" style="3" customWidth="1"/>
    <col min="11017" max="11017" width="13.625" style="3" customWidth="1"/>
    <col min="11018" max="11018" width="14.25" style="3" customWidth="1"/>
    <col min="11019" max="11019" width="14.75" style="3" customWidth="1"/>
    <col min="11020" max="11020" width="14.5" style="3" customWidth="1"/>
    <col min="11021" max="11021" width="14.25" style="3" bestFit="1" customWidth="1"/>
    <col min="11022" max="11022" width="14.375" style="3" customWidth="1"/>
    <col min="11023" max="11023" width="13" style="3" bestFit="1" customWidth="1"/>
    <col min="11024" max="11264" width="9" style="3"/>
    <col min="11265" max="11266" width="7.625" style="3" customWidth="1"/>
    <col min="11267" max="11267" width="13.75" style="3" customWidth="1"/>
    <col min="11268" max="11269" width="14.375" style="3" customWidth="1"/>
    <col min="11270" max="11270" width="13.125" style="3" customWidth="1"/>
    <col min="11271" max="11271" width="8.375" style="3" customWidth="1"/>
    <col min="11272" max="11272" width="8.25" style="3" customWidth="1"/>
    <col min="11273" max="11273" width="13.625" style="3" customWidth="1"/>
    <col min="11274" max="11274" width="14.25" style="3" customWidth="1"/>
    <col min="11275" max="11275" width="14.75" style="3" customWidth="1"/>
    <col min="11276" max="11276" width="14.5" style="3" customWidth="1"/>
    <col min="11277" max="11277" width="14.25" style="3" bestFit="1" customWidth="1"/>
    <col min="11278" max="11278" width="14.375" style="3" customWidth="1"/>
    <col min="11279" max="11279" width="13" style="3" bestFit="1" customWidth="1"/>
    <col min="11280" max="11520" width="9" style="3"/>
    <col min="11521" max="11522" width="7.625" style="3" customWidth="1"/>
    <col min="11523" max="11523" width="13.75" style="3" customWidth="1"/>
    <col min="11524" max="11525" width="14.375" style="3" customWidth="1"/>
    <col min="11526" max="11526" width="13.125" style="3" customWidth="1"/>
    <col min="11527" max="11527" width="8.375" style="3" customWidth="1"/>
    <col min="11528" max="11528" width="8.25" style="3" customWidth="1"/>
    <col min="11529" max="11529" width="13.625" style="3" customWidth="1"/>
    <col min="11530" max="11530" width="14.25" style="3" customWidth="1"/>
    <col min="11531" max="11531" width="14.75" style="3" customWidth="1"/>
    <col min="11532" max="11532" width="14.5" style="3" customWidth="1"/>
    <col min="11533" max="11533" width="14.25" style="3" bestFit="1" customWidth="1"/>
    <col min="11534" max="11534" width="14.375" style="3" customWidth="1"/>
    <col min="11535" max="11535" width="13" style="3" bestFit="1" customWidth="1"/>
    <col min="11536" max="11776" width="9" style="3"/>
    <col min="11777" max="11778" width="7.625" style="3" customWidth="1"/>
    <col min="11779" max="11779" width="13.75" style="3" customWidth="1"/>
    <col min="11780" max="11781" width="14.375" style="3" customWidth="1"/>
    <col min="11782" max="11782" width="13.125" style="3" customWidth="1"/>
    <col min="11783" max="11783" width="8.375" style="3" customWidth="1"/>
    <col min="11784" max="11784" width="8.25" style="3" customWidth="1"/>
    <col min="11785" max="11785" width="13.625" style="3" customWidth="1"/>
    <col min="11786" max="11786" width="14.25" style="3" customWidth="1"/>
    <col min="11787" max="11787" width="14.75" style="3" customWidth="1"/>
    <col min="11788" max="11788" width="14.5" style="3" customWidth="1"/>
    <col min="11789" max="11789" width="14.25" style="3" bestFit="1" customWidth="1"/>
    <col min="11790" max="11790" width="14.375" style="3" customWidth="1"/>
    <col min="11791" max="11791" width="13" style="3" bestFit="1" customWidth="1"/>
    <col min="11792" max="12032" width="9" style="3"/>
    <col min="12033" max="12034" width="7.625" style="3" customWidth="1"/>
    <col min="12035" max="12035" width="13.75" style="3" customWidth="1"/>
    <col min="12036" max="12037" width="14.375" style="3" customWidth="1"/>
    <col min="12038" max="12038" width="13.125" style="3" customWidth="1"/>
    <col min="12039" max="12039" width="8.375" style="3" customWidth="1"/>
    <col min="12040" max="12040" width="8.25" style="3" customWidth="1"/>
    <col min="12041" max="12041" width="13.625" style="3" customWidth="1"/>
    <col min="12042" max="12042" width="14.25" style="3" customWidth="1"/>
    <col min="12043" max="12043" width="14.75" style="3" customWidth="1"/>
    <col min="12044" max="12044" width="14.5" style="3" customWidth="1"/>
    <col min="12045" max="12045" width="14.25" style="3" bestFit="1" customWidth="1"/>
    <col min="12046" max="12046" width="14.375" style="3" customWidth="1"/>
    <col min="12047" max="12047" width="13" style="3" bestFit="1" customWidth="1"/>
    <col min="12048" max="12288" width="9" style="3"/>
    <col min="12289" max="12290" width="7.625" style="3" customWidth="1"/>
    <col min="12291" max="12291" width="13.75" style="3" customWidth="1"/>
    <col min="12292" max="12293" width="14.375" style="3" customWidth="1"/>
    <col min="12294" max="12294" width="13.125" style="3" customWidth="1"/>
    <col min="12295" max="12295" width="8.375" style="3" customWidth="1"/>
    <col min="12296" max="12296" width="8.25" style="3" customWidth="1"/>
    <col min="12297" max="12297" width="13.625" style="3" customWidth="1"/>
    <col min="12298" max="12298" width="14.25" style="3" customWidth="1"/>
    <col min="12299" max="12299" width="14.75" style="3" customWidth="1"/>
    <col min="12300" max="12300" width="14.5" style="3" customWidth="1"/>
    <col min="12301" max="12301" width="14.25" style="3" bestFit="1" customWidth="1"/>
    <col min="12302" max="12302" width="14.375" style="3" customWidth="1"/>
    <col min="12303" max="12303" width="13" style="3" bestFit="1" customWidth="1"/>
    <col min="12304" max="12544" width="9" style="3"/>
    <col min="12545" max="12546" width="7.625" style="3" customWidth="1"/>
    <col min="12547" max="12547" width="13.75" style="3" customWidth="1"/>
    <col min="12548" max="12549" width="14.375" style="3" customWidth="1"/>
    <col min="12550" max="12550" width="13.125" style="3" customWidth="1"/>
    <col min="12551" max="12551" width="8.375" style="3" customWidth="1"/>
    <col min="12552" max="12552" width="8.25" style="3" customWidth="1"/>
    <col min="12553" max="12553" width="13.625" style="3" customWidth="1"/>
    <col min="12554" max="12554" width="14.25" style="3" customWidth="1"/>
    <col min="12555" max="12555" width="14.75" style="3" customWidth="1"/>
    <col min="12556" max="12556" width="14.5" style="3" customWidth="1"/>
    <col min="12557" max="12557" width="14.25" style="3" bestFit="1" customWidth="1"/>
    <col min="12558" max="12558" width="14.375" style="3" customWidth="1"/>
    <col min="12559" max="12559" width="13" style="3" bestFit="1" customWidth="1"/>
    <col min="12560" max="12800" width="9" style="3"/>
    <col min="12801" max="12802" width="7.625" style="3" customWidth="1"/>
    <col min="12803" max="12803" width="13.75" style="3" customWidth="1"/>
    <col min="12804" max="12805" width="14.375" style="3" customWidth="1"/>
    <col min="12806" max="12806" width="13.125" style="3" customWidth="1"/>
    <col min="12807" max="12807" width="8.375" style="3" customWidth="1"/>
    <col min="12808" max="12808" width="8.25" style="3" customWidth="1"/>
    <col min="12809" max="12809" width="13.625" style="3" customWidth="1"/>
    <col min="12810" max="12810" width="14.25" style="3" customWidth="1"/>
    <col min="12811" max="12811" width="14.75" style="3" customWidth="1"/>
    <col min="12812" max="12812" width="14.5" style="3" customWidth="1"/>
    <col min="12813" max="12813" width="14.25" style="3" bestFit="1" customWidth="1"/>
    <col min="12814" max="12814" width="14.375" style="3" customWidth="1"/>
    <col min="12815" max="12815" width="13" style="3" bestFit="1" customWidth="1"/>
    <col min="12816" max="13056" width="9" style="3"/>
    <col min="13057" max="13058" width="7.625" style="3" customWidth="1"/>
    <col min="13059" max="13059" width="13.75" style="3" customWidth="1"/>
    <col min="13060" max="13061" width="14.375" style="3" customWidth="1"/>
    <col min="13062" max="13062" width="13.125" style="3" customWidth="1"/>
    <col min="13063" max="13063" width="8.375" style="3" customWidth="1"/>
    <col min="13064" max="13064" width="8.25" style="3" customWidth="1"/>
    <col min="13065" max="13065" width="13.625" style="3" customWidth="1"/>
    <col min="13066" max="13066" width="14.25" style="3" customWidth="1"/>
    <col min="13067" max="13067" width="14.75" style="3" customWidth="1"/>
    <col min="13068" max="13068" width="14.5" style="3" customWidth="1"/>
    <col min="13069" max="13069" width="14.25" style="3" bestFit="1" customWidth="1"/>
    <col min="13070" max="13070" width="14.375" style="3" customWidth="1"/>
    <col min="13071" max="13071" width="13" style="3" bestFit="1" customWidth="1"/>
    <col min="13072" max="13312" width="9" style="3"/>
    <col min="13313" max="13314" width="7.625" style="3" customWidth="1"/>
    <col min="13315" max="13315" width="13.75" style="3" customWidth="1"/>
    <col min="13316" max="13317" width="14.375" style="3" customWidth="1"/>
    <col min="13318" max="13318" width="13.125" style="3" customWidth="1"/>
    <col min="13319" max="13319" width="8.375" style="3" customWidth="1"/>
    <col min="13320" max="13320" width="8.25" style="3" customWidth="1"/>
    <col min="13321" max="13321" width="13.625" style="3" customWidth="1"/>
    <col min="13322" max="13322" width="14.25" style="3" customWidth="1"/>
    <col min="13323" max="13323" width="14.75" style="3" customWidth="1"/>
    <col min="13324" max="13324" width="14.5" style="3" customWidth="1"/>
    <col min="13325" max="13325" width="14.25" style="3" bestFit="1" customWidth="1"/>
    <col min="13326" max="13326" width="14.375" style="3" customWidth="1"/>
    <col min="13327" max="13327" width="13" style="3" bestFit="1" customWidth="1"/>
    <col min="13328" max="13568" width="9" style="3"/>
    <col min="13569" max="13570" width="7.625" style="3" customWidth="1"/>
    <col min="13571" max="13571" width="13.75" style="3" customWidth="1"/>
    <col min="13572" max="13573" width="14.375" style="3" customWidth="1"/>
    <col min="13574" max="13574" width="13.125" style="3" customWidth="1"/>
    <col min="13575" max="13575" width="8.375" style="3" customWidth="1"/>
    <col min="13576" max="13576" width="8.25" style="3" customWidth="1"/>
    <col min="13577" max="13577" width="13.625" style="3" customWidth="1"/>
    <col min="13578" max="13578" width="14.25" style="3" customWidth="1"/>
    <col min="13579" max="13579" width="14.75" style="3" customWidth="1"/>
    <col min="13580" max="13580" width="14.5" style="3" customWidth="1"/>
    <col min="13581" max="13581" width="14.25" style="3" bestFit="1" customWidth="1"/>
    <col min="13582" max="13582" width="14.375" style="3" customWidth="1"/>
    <col min="13583" max="13583" width="13" style="3" bestFit="1" customWidth="1"/>
    <col min="13584" max="13824" width="9" style="3"/>
    <col min="13825" max="13826" width="7.625" style="3" customWidth="1"/>
    <col min="13827" max="13827" width="13.75" style="3" customWidth="1"/>
    <col min="13828" max="13829" width="14.375" style="3" customWidth="1"/>
    <col min="13830" max="13830" width="13.125" style="3" customWidth="1"/>
    <col min="13831" max="13831" width="8.375" style="3" customWidth="1"/>
    <col min="13832" max="13832" width="8.25" style="3" customWidth="1"/>
    <col min="13833" max="13833" width="13.625" style="3" customWidth="1"/>
    <col min="13834" max="13834" width="14.25" style="3" customWidth="1"/>
    <col min="13835" max="13835" width="14.75" style="3" customWidth="1"/>
    <col min="13836" max="13836" width="14.5" style="3" customWidth="1"/>
    <col min="13837" max="13837" width="14.25" style="3" bestFit="1" customWidth="1"/>
    <col min="13838" max="13838" width="14.375" style="3" customWidth="1"/>
    <col min="13839" max="13839" width="13" style="3" bestFit="1" customWidth="1"/>
    <col min="13840" max="14080" width="9" style="3"/>
    <col min="14081" max="14082" width="7.625" style="3" customWidth="1"/>
    <col min="14083" max="14083" width="13.75" style="3" customWidth="1"/>
    <col min="14084" max="14085" width="14.375" style="3" customWidth="1"/>
    <col min="14086" max="14086" width="13.125" style="3" customWidth="1"/>
    <col min="14087" max="14087" width="8.375" style="3" customWidth="1"/>
    <col min="14088" max="14088" width="8.25" style="3" customWidth="1"/>
    <col min="14089" max="14089" width="13.625" style="3" customWidth="1"/>
    <col min="14090" max="14090" width="14.25" style="3" customWidth="1"/>
    <col min="14091" max="14091" width="14.75" style="3" customWidth="1"/>
    <col min="14092" max="14092" width="14.5" style="3" customWidth="1"/>
    <col min="14093" max="14093" width="14.25" style="3" bestFit="1" customWidth="1"/>
    <col min="14094" max="14094" width="14.375" style="3" customWidth="1"/>
    <col min="14095" max="14095" width="13" style="3" bestFit="1" customWidth="1"/>
    <col min="14096" max="14336" width="9" style="3"/>
    <col min="14337" max="14338" width="7.625" style="3" customWidth="1"/>
    <col min="14339" max="14339" width="13.75" style="3" customWidth="1"/>
    <col min="14340" max="14341" width="14.375" style="3" customWidth="1"/>
    <col min="14342" max="14342" width="13.125" style="3" customWidth="1"/>
    <col min="14343" max="14343" width="8.375" style="3" customWidth="1"/>
    <col min="14344" max="14344" width="8.25" style="3" customWidth="1"/>
    <col min="14345" max="14345" width="13.625" style="3" customWidth="1"/>
    <col min="14346" max="14346" width="14.25" style="3" customWidth="1"/>
    <col min="14347" max="14347" width="14.75" style="3" customWidth="1"/>
    <col min="14348" max="14348" width="14.5" style="3" customWidth="1"/>
    <col min="14349" max="14349" width="14.25" style="3" bestFit="1" customWidth="1"/>
    <col min="14350" max="14350" width="14.375" style="3" customWidth="1"/>
    <col min="14351" max="14351" width="13" style="3" bestFit="1" customWidth="1"/>
    <col min="14352" max="14592" width="9" style="3"/>
    <col min="14593" max="14594" width="7.625" style="3" customWidth="1"/>
    <col min="14595" max="14595" width="13.75" style="3" customWidth="1"/>
    <col min="14596" max="14597" width="14.375" style="3" customWidth="1"/>
    <col min="14598" max="14598" width="13.125" style="3" customWidth="1"/>
    <col min="14599" max="14599" width="8.375" style="3" customWidth="1"/>
    <col min="14600" max="14600" width="8.25" style="3" customWidth="1"/>
    <col min="14601" max="14601" width="13.625" style="3" customWidth="1"/>
    <col min="14602" max="14602" width="14.25" style="3" customWidth="1"/>
    <col min="14603" max="14603" width="14.75" style="3" customWidth="1"/>
    <col min="14604" max="14604" width="14.5" style="3" customWidth="1"/>
    <col min="14605" max="14605" width="14.25" style="3" bestFit="1" customWidth="1"/>
    <col min="14606" max="14606" width="14.375" style="3" customWidth="1"/>
    <col min="14607" max="14607" width="13" style="3" bestFit="1" customWidth="1"/>
    <col min="14608" max="14848" width="9" style="3"/>
    <col min="14849" max="14850" width="7.625" style="3" customWidth="1"/>
    <col min="14851" max="14851" width="13.75" style="3" customWidth="1"/>
    <col min="14852" max="14853" width="14.375" style="3" customWidth="1"/>
    <col min="14854" max="14854" width="13.125" style="3" customWidth="1"/>
    <col min="14855" max="14855" width="8.375" style="3" customWidth="1"/>
    <col min="14856" max="14856" width="8.25" style="3" customWidth="1"/>
    <col min="14857" max="14857" width="13.625" style="3" customWidth="1"/>
    <col min="14858" max="14858" width="14.25" style="3" customWidth="1"/>
    <col min="14859" max="14859" width="14.75" style="3" customWidth="1"/>
    <col min="14860" max="14860" width="14.5" style="3" customWidth="1"/>
    <col min="14861" max="14861" width="14.25" style="3" bestFit="1" customWidth="1"/>
    <col min="14862" max="14862" width="14.375" style="3" customWidth="1"/>
    <col min="14863" max="14863" width="13" style="3" bestFit="1" customWidth="1"/>
    <col min="14864" max="15104" width="9" style="3"/>
    <col min="15105" max="15106" width="7.625" style="3" customWidth="1"/>
    <col min="15107" max="15107" width="13.75" style="3" customWidth="1"/>
    <col min="15108" max="15109" width="14.375" style="3" customWidth="1"/>
    <col min="15110" max="15110" width="13.125" style="3" customWidth="1"/>
    <col min="15111" max="15111" width="8.375" style="3" customWidth="1"/>
    <col min="15112" max="15112" width="8.25" style="3" customWidth="1"/>
    <col min="15113" max="15113" width="13.625" style="3" customWidth="1"/>
    <col min="15114" max="15114" width="14.25" style="3" customWidth="1"/>
    <col min="15115" max="15115" width="14.75" style="3" customWidth="1"/>
    <col min="15116" max="15116" width="14.5" style="3" customWidth="1"/>
    <col min="15117" max="15117" width="14.25" style="3" bestFit="1" customWidth="1"/>
    <col min="15118" max="15118" width="14.375" style="3" customWidth="1"/>
    <col min="15119" max="15119" width="13" style="3" bestFit="1" customWidth="1"/>
    <col min="15120" max="15360" width="9" style="3"/>
    <col min="15361" max="15362" width="7.625" style="3" customWidth="1"/>
    <col min="15363" max="15363" width="13.75" style="3" customWidth="1"/>
    <col min="15364" max="15365" width="14.375" style="3" customWidth="1"/>
    <col min="15366" max="15366" width="13.125" style="3" customWidth="1"/>
    <col min="15367" max="15367" width="8.375" style="3" customWidth="1"/>
    <col min="15368" max="15368" width="8.25" style="3" customWidth="1"/>
    <col min="15369" max="15369" width="13.625" style="3" customWidth="1"/>
    <col min="15370" max="15370" width="14.25" style="3" customWidth="1"/>
    <col min="15371" max="15371" width="14.75" style="3" customWidth="1"/>
    <col min="15372" max="15372" width="14.5" style="3" customWidth="1"/>
    <col min="15373" max="15373" width="14.25" style="3" bestFit="1" customWidth="1"/>
    <col min="15374" max="15374" width="14.375" style="3" customWidth="1"/>
    <col min="15375" max="15375" width="13" style="3" bestFit="1" customWidth="1"/>
    <col min="15376" max="15616" width="9" style="3"/>
    <col min="15617" max="15618" width="7.625" style="3" customWidth="1"/>
    <col min="15619" max="15619" width="13.75" style="3" customWidth="1"/>
    <col min="15620" max="15621" width="14.375" style="3" customWidth="1"/>
    <col min="15622" max="15622" width="13.125" style="3" customWidth="1"/>
    <col min="15623" max="15623" width="8.375" style="3" customWidth="1"/>
    <col min="15624" max="15624" width="8.25" style="3" customWidth="1"/>
    <col min="15625" max="15625" width="13.625" style="3" customWidth="1"/>
    <col min="15626" max="15626" width="14.25" style="3" customWidth="1"/>
    <col min="15627" max="15627" width="14.75" style="3" customWidth="1"/>
    <col min="15628" max="15628" width="14.5" style="3" customWidth="1"/>
    <col min="15629" max="15629" width="14.25" style="3" bestFit="1" customWidth="1"/>
    <col min="15630" max="15630" width="14.375" style="3" customWidth="1"/>
    <col min="15631" max="15631" width="13" style="3" bestFit="1" customWidth="1"/>
    <col min="15632" max="15872" width="9" style="3"/>
    <col min="15873" max="15874" width="7.625" style="3" customWidth="1"/>
    <col min="15875" max="15875" width="13.75" style="3" customWidth="1"/>
    <col min="15876" max="15877" width="14.375" style="3" customWidth="1"/>
    <col min="15878" max="15878" width="13.125" style="3" customWidth="1"/>
    <col min="15879" max="15879" width="8.375" style="3" customWidth="1"/>
    <col min="15880" max="15880" width="8.25" style="3" customWidth="1"/>
    <col min="15881" max="15881" width="13.625" style="3" customWidth="1"/>
    <col min="15882" max="15882" width="14.25" style="3" customWidth="1"/>
    <col min="15883" max="15883" width="14.75" style="3" customWidth="1"/>
    <col min="15884" max="15884" width="14.5" style="3" customWidth="1"/>
    <col min="15885" max="15885" width="14.25" style="3" bestFit="1" customWidth="1"/>
    <col min="15886" max="15886" width="14.375" style="3" customWidth="1"/>
    <col min="15887" max="15887" width="13" style="3" bestFit="1" customWidth="1"/>
    <col min="15888" max="16128" width="9" style="3"/>
    <col min="16129" max="16130" width="7.625" style="3" customWidth="1"/>
    <col min="16131" max="16131" width="13.75" style="3" customWidth="1"/>
    <col min="16132" max="16133" width="14.375" style="3" customWidth="1"/>
    <col min="16134" max="16134" width="13.125" style="3" customWidth="1"/>
    <col min="16135" max="16135" width="8.375" style="3" customWidth="1"/>
    <col min="16136" max="16136" width="8.25" style="3" customWidth="1"/>
    <col min="16137" max="16137" width="13.625" style="3" customWidth="1"/>
    <col min="16138" max="16138" width="14.25" style="3" customWidth="1"/>
    <col min="16139" max="16139" width="14.75" style="3" customWidth="1"/>
    <col min="16140" max="16140" width="14.5" style="3" customWidth="1"/>
    <col min="16141" max="16141" width="14.25" style="3" bestFit="1" customWidth="1"/>
    <col min="16142" max="16142" width="14.375" style="3" customWidth="1"/>
    <col min="16143" max="16143" width="13" style="3" bestFit="1" customWidth="1"/>
    <col min="16144" max="16384" width="9" style="3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27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5.25" hidden="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5" ht="19.5" customHeight="1">
      <c r="A5" s="6" t="s">
        <v>2</v>
      </c>
      <c r="B5" s="7"/>
      <c r="C5" s="7"/>
      <c r="D5" s="7" t="s">
        <v>3</v>
      </c>
      <c r="E5" s="7" t="s">
        <v>4</v>
      </c>
      <c r="F5" s="8" t="s">
        <v>5</v>
      </c>
      <c r="G5" s="6" t="s">
        <v>2</v>
      </c>
      <c r="H5" s="7"/>
      <c r="I5" s="7"/>
      <c r="J5" s="7" t="s">
        <v>3</v>
      </c>
      <c r="K5" s="7" t="s">
        <v>4</v>
      </c>
      <c r="L5" s="8" t="s">
        <v>5</v>
      </c>
    </row>
    <row r="6" spans="1:15" ht="20.25" customHeight="1" thickBot="1">
      <c r="A6" s="9" t="s">
        <v>6</v>
      </c>
      <c r="B6" s="10" t="s">
        <v>7</v>
      </c>
      <c r="C6" s="10" t="s">
        <v>8</v>
      </c>
      <c r="D6" s="11"/>
      <c r="E6" s="11"/>
      <c r="F6" s="12"/>
      <c r="G6" s="9" t="s">
        <v>9</v>
      </c>
      <c r="H6" s="10" t="s">
        <v>7</v>
      </c>
      <c r="I6" s="10" t="s">
        <v>8</v>
      </c>
      <c r="J6" s="11"/>
      <c r="K6" s="11"/>
      <c r="L6" s="12"/>
    </row>
    <row r="7" spans="1:15" ht="20.100000000000001" customHeight="1">
      <c r="A7" s="13" t="s">
        <v>10</v>
      </c>
      <c r="B7" s="14"/>
      <c r="C7" s="14"/>
      <c r="D7" s="15">
        <f>D8+D14+D20+D24+D29+D32+D41</f>
        <v>1954616000</v>
      </c>
      <c r="E7" s="16">
        <f>E8+E14+E20+E24+E28+E32+E41</f>
        <v>2057874357</v>
      </c>
      <c r="F7" s="17">
        <f>E7-D7</f>
        <v>103258357</v>
      </c>
      <c r="G7" s="13" t="s">
        <v>11</v>
      </c>
      <c r="H7" s="14"/>
      <c r="I7" s="14"/>
      <c r="J7" s="15">
        <f>J8+J26+J30+J41+J50+J44+J47</f>
        <v>1954616000</v>
      </c>
      <c r="K7" s="15">
        <f>K8+K26+K30+K41+K53+K50+K44+K47+K50</f>
        <v>2057874357</v>
      </c>
      <c r="L7" s="17">
        <f t="shared" ref="L7:L52" si="0">K7-J7</f>
        <v>103258357</v>
      </c>
      <c r="M7" s="18"/>
      <c r="O7" s="19"/>
    </row>
    <row r="8" spans="1:15" ht="20.100000000000001" customHeight="1">
      <c r="A8" s="20" t="s">
        <v>12</v>
      </c>
      <c r="B8" s="21" t="s">
        <v>13</v>
      </c>
      <c r="C8" s="22"/>
      <c r="D8" s="23">
        <f>SUM(D9:D13)</f>
        <v>456370000</v>
      </c>
      <c r="E8" s="24">
        <f>SUM(E9:E13)</f>
        <v>465279321</v>
      </c>
      <c r="F8" s="25">
        <f>E8-D8</f>
        <v>8909321</v>
      </c>
      <c r="G8" s="26" t="s">
        <v>14</v>
      </c>
      <c r="H8" s="27" t="s">
        <v>15</v>
      </c>
      <c r="I8" s="27"/>
      <c r="J8" s="28">
        <f>J9+J15+J19</f>
        <v>1552043000</v>
      </c>
      <c r="K8" s="28">
        <f>K9+K15+K19</f>
        <v>1439675184</v>
      </c>
      <c r="L8" s="29">
        <f t="shared" si="0"/>
        <v>-112367816</v>
      </c>
    </row>
    <row r="9" spans="1:15" ht="20.100000000000001" customHeight="1">
      <c r="A9" s="20" t="s">
        <v>16</v>
      </c>
      <c r="B9" s="30" t="s">
        <v>17</v>
      </c>
      <c r="C9" s="31" t="s">
        <v>18</v>
      </c>
      <c r="D9" s="32">
        <v>235000000</v>
      </c>
      <c r="E9" s="33">
        <v>233698240</v>
      </c>
      <c r="F9" s="34">
        <f>E9-D9</f>
        <v>-1301760</v>
      </c>
      <c r="G9" s="35"/>
      <c r="H9" s="36" t="s">
        <v>19</v>
      </c>
      <c r="I9" s="37" t="s">
        <v>20</v>
      </c>
      <c r="J9" s="38">
        <f>SUM(J10:J14)</f>
        <v>1382875000</v>
      </c>
      <c r="K9" s="38">
        <f>SUM(K10:K14)</f>
        <v>1329487350</v>
      </c>
      <c r="L9" s="39">
        <f t="shared" si="0"/>
        <v>-53387650</v>
      </c>
    </row>
    <row r="10" spans="1:15" ht="20.100000000000001" customHeight="1">
      <c r="A10" s="20" t="s">
        <v>21</v>
      </c>
      <c r="B10" s="40" t="s">
        <v>22</v>
      </c>
      <c r="C10" s="41" t="s">
        <v>23</v>
      </c>
      <c r="D10" s="32">
        <v>221370000</v>
      </c>
      <c r="E10" s="42">
        <v>231568670</v>
      </c>
      <c r="F10" s="43">
        <f>E10-D10</f>
        <v>10198670</v>
      </c>
      <c r="G10" s="35"/>
      <c r="H10" s="36"/>
      <c r="I10" s="44" t="s">
        <v>24</v>
      </c>
      <c r="J10" s="45">
        <v>1074106000</v>
      </c>
      <c r="K10" s="46">
        <v>1059896280</v>
      </c>
      <c r="L10" s="34">
        <f t="shared" si="0"/>
        <v>-14209720</v>
      </c>
    </row>
    <row r="11" spans="1:15" ht="20.100000000000001" customHeight="1">
      <c r="A11" s="47"/>
      <c r="B11" s="40"/>
      <c r="C11" s="41" t="s">
        <v>25</v>
      </c>
      <c r="D11" s="46"/>
      <c r="E11" s="48">
        <v>12411</v>
      </c>
      <c r="F11" s="49">
        <f>E11-D11</f>
        <v>12411</v>
      </c>
      <c r="G11" s="35"/>
      <c r="H11" s="36"/>
      <c r="I11" s="44" t="s">
        <v>26</v>
      </c>
      <c r="J11" s="45">
        <v>37000000</v>
      </c>
      <c r="K11" s="46">
        <v>30878650</v>
      </c>
      <c r="L11" s="50">
        <f t="shared" si="0"/>
        <v>-6121350</v>
      </c>
    </row>
    <row r="12" spans="1:15" ht="20.100000000000001" customHeight="1">
      <c r="A12" s="47"/>
      <c r="B12" s="40"/>
      <c r="C12" s="41"/>
      <c r="D12" s="46"/>
      <c r="E12" s="48"/>
      <c r="F12" s="49"/>
      <c r="G12" s="35"/>
      <c r="H12" s="36"/>
      <c r="I12" s="44" t="s">
        <v>27</v>
      </c>
      <c r="J12" s="45">
        <v>89425000</v>
      </c>
      <c r="K12" s="46">
        <v>80724260</v>
      </c>
      <c r="L12" s="51">
        <f t="shared" si="0"/>
        <v>-8700740</v>
      </c>
    </row>
    <row r="13" spans="1:15" ht="20.100000000000001" customHeight="1">
      <c r="A13" s="47"/>
      <c r="B13" s="40"/>
      <c r="C13" s="52"/>
      <c r="D13" s="46"/>
      <c r="E13" s="48"/>
      <c r="F13" s="49"/>
      <c r="G13" s="35"/>
      <c r="H13" s="36"/>
      <c r="I13" s="44" t="s">
        <v>28</v>
      </c>
      <c r="J13" s="45">
        <v>104134000</v>
      </c>
      <c r="K13" s="46">
        <v>83530350</v>
      </c>
      <c r="L13" s="51">
        <f t="shared" si="0"/>
        <v>-20603650</v>
      </c>
    </row>
    <row r="14" spans="1:15" ht="20.100000000000001" customHeight="1">
      <c r="A14" s="26" t="s">
        <v>29</v>
      </c>
      <c r="B14" s="21" t="s">
        <v>15</v>
      </c>
      <c r="C14" s="22"/>
      <c r="D14" s="38">
        <f>D15+D16+D17</f>
        <v>12843000</v>
      </c>
      <c r="E14" s="53">
        <f>SUM(E15:E19)</f>
        <v>18784859</v>
      </c>
      <c r="F14" s="54">
        <f>SUM(F15:F19)</f>
        <v>5941859</v>
      </c>
      <c r="G14" s="35"/>
      <c r="H14" s="36"/>
      <c r="I14" s="55" t="s">
        <v>30</v>
      </c>
      <c r="J14" s="56">
        <v>78210000</v>
      </c>
      <c r="K14" s="57">
        <v>74457810</v>
      </c>
      <c r="L14" s="58">
        <f t="shared" si="0"/>
        <v>-3752190</v>
      </c>
    </row>
    <row r="15" spans="1:15" ht="20.100000000000001" customHeight="1">
      <c r="A15" s="35"/>
      <c r="B15" s="59" t="s">
        <v>29</v>
      </c>
      <c r="C15" s="60" t="s">
        <v>31</v>
      </c>
      <c r="D15" s="61">
        <v>0</v>
      </c>
      <c r="E15" s="62">
        <v>4004000</v>
      </c>
      <c r="F15" s="62">
        <f>E15-D15</f>
        <v>4004000</v>
      </c>
      <c r="G15" s="35"/>
      <c r="H15" s="36" t="s">
        <v>32</v>
      </c>
      <c r="I15" s="37" t="s">
        <v>33</v>
      </c>
      <c r="J15" s="38">
        <f>SUM(J16:J18)</f>
        <v>5380000</v>
      </c>
      <c r="K15" s="38">
        <f>SUM(K16:K18)</f>
        <v>4760470</v>
      </c>
      <c r="L15" s="39">
        <f t="shared" si="0"/>
        <v>-619530</v>
      </c>
    </row>
    <row r="16" spans="1:15" ht="20.100000000000001" customHeight="1">
      <c r="A16" s="35"/>
      <c r="B16" s="36"/>
      <c r="C16" s="44" t="s">
        <v>34</v>
      </c>
      <c r="D16" s="63">
        <v>12843000</v>
      </c>
      <c r="E16" s="48">
        <v>14779768</v>
      </c>
      <c r="F16" s="49">
        <f t="shared" ref="F16:F22" si="1">E16-D16</f>
        <v>1936768</v>
      </c>
      <c r="G16" s="35"/>
      <c r="H16" s="36"/>
      <c r="I16" s="44" t="s">
        <v>32</v>
      </c>
      <c r="J16" s="64">
        <v>960000</v>
      </c>
      <c r="K16" s="46">
        <v>950500</v>
      </c>
      <c r="L16" s="65">
        <f t="shared" si="0"/>
        <v>-9500</v>
      </c>
    </row>
    <row r="17" spans="1:12" ht="20.100000000000001" customHeight="1">
      <c r="A17" s="35"/>
      <c r="B17" s="36"/>
      <c r="C17" s="44" t="s">
        <v>35</v>
      </c>
      <c r="D17" s="63">
        <v>0</v>
      </c>
      <c r="E17" s="63">
        <v>0</v>
      </c>
      <c r="F17" s="66">
        <v>0</v>
      </c>
      <c r="G17" s="35"/>
      <c r="H17" s="36"/>
      <c r="I17" s="44" t="s">
        <v>36</v>
      </c>
      <c r="J17" s="64">
        <v>2020000</v>
      </c>
      <c r="K17" s="46">
        <v>1409970</v>
      </c>
      <c r="L17" s="51">
        <f t="shared" si="0"/>
        <v>-610030</v>
      </c>
    </row>
    <row r="18" spans="1:12" ht="20.100000000000001" customHeight="1">
      <c r="A18" s="35"/>
      <c r="B18" s="36"/>
      <c r="C18" s="44" t="s">
        <v>37</v>
      </c>
      <c r="D18" s="67"/>
      <c r="E18" s="48">
        <v>1091</v>
      </c>
      <c r="F18" s="49">
        <f t="shared" si="1"/>
        <v>1091</v>
      </c>
      <c r="G18" s="35"/>
      <c r="H18" s="36"/>
      <c r="I18" s="44" t="s">
        <v>38</v>
      </c>
      <c r="J18" s="64">
        <v>2400000</v>
      </c>
      <c r="K18" s="46">
        <v>2400000</v>
      </c>
      <c r="L18" s="66">
        <f t="shared" si="0"/>
        <v>0</v>
      </c>
    </row>
    <row r="19" spans="1:12" ht="20.100000000000001" customHeight="1">
      <c r="A19" s="35"/>
      <c r="B19" s="36"/>
      <c r="C19" s="44" t="s">
        <v>39</v>
      </c>
      <c r="D19" s="67"/>
      <c r="E19" s="68" t="s">
        <v>40</v>
      </c>
      <c r="F19" s="66" t="s">
        <v>39</v>
      </c>
      <c r="G19" s="35"/>
      <c r="H19" s="44" t="s">
        <v>41</v>
      </c>
      <c r="I19" s="37" t="s">
        <v>33</v>
      </c>
      <c r="J19" s="38">
        <f>SUM(J20:J25)</f>
        <v>163788000</v>
      </c>
      <c r="K19" s="38">
        <f>SUM(K20:K25)</f>
        <v>105427364</v>
      </c>
      <c r="L19" s="39">
        <f t="shared" si="0"/>
        <v>-58360636</v>
      </c>
    </row>
    <row r="20" spans="1:12" ht="20.100000000000001" customHeight="1">
      <c r="A20" s="26" t="s">
        <v>42</v>
      </c>
      <c r="B20" s="21" t="s">
        <v>15</v>
      </c>
      <c r="C20" s="22"/>
      <c r="D20" s="38">
        <f>D21+D22</f>
        <v>13000000</v>
      </c>
      <c r="E20" s="53">
        <f>SUM(E21:E23)</f>
        <v>14349030</v>
      </c>
      <c r="F20" s="54">
        <f t="shared" si="1"/>
        <v>1349030</v>
      </c>
      <c r="G20" s="35"/>
      <c r="H20" s="44"/>
      <c r="I20" s="44" t="s">
        <v>43</v>
      </c>
      <c r="J20" s="64">
        <v>400000</v>
      </c>
      <c r="K20" s="46">
        <v>23400</v>
      </c>
      <c r="L20" s="34">
        <f t="shared" si="0"/>
        <v>-376600</v>
      </c>
    </row>
    <row r="21" spans="1:12" ht="20.100000000000001" customHeight="1">
      <c r="A21" s="35"/>
      <c r="B21" s="59" t="s">
        <v>44</v>
      </c>
      <c r="C21" s="60" t="s">
        <v>42</v>
      </c>
      <c r="D21" s="61">
        <v>13000000</v>
      </c>
      <c r="E21" s="33">
        <v>14338000</v>
      </c>
      <c r="F21" s="69">
        <f t="shared" si="1"/>
        <v>1338000</v>
      </c>
      <c r="G21" s="35"/>
      <c r="H21" s="44"/>
      <c r="I21" s="44" t="s">
        <v>45</v>
      </c>
      <c r="J21" s="64">
        <v>54388000</v>
      </c>
      <c r="K21" s="46">
        <v>34647994</v>
      </c>
      <c r="L21" s="51">
        <f t="shared" si="0"/>
        <v>-19740006</v>
      </c>
    </row>
    <row r="22" spans="1:12" ht="20.100000000000001" customHeight="1">
      <c r="A22" s="35"/>
      <c r="B22" s="36"/>
      <c r="C22" s="44" t="s">
        <v>37</v>
      </c>
      <c r="D22" s="70"/>
      <c r="E22" s="48">
        <v>11030</v>
      </c>
      <c r="F22" s="49">
        <f t="shared" si="1"/>
        <v>11030</v>
      </c>
      <c r="G22" s="35"/>
      <c r="H22" s="44"/>
      <c r="I22" s="44" t="s">
        <v>46</v>
      </c>
      <c r="J22" s="64">
        <v>91700000</v>
      </c>
      <c r="K22" s="46">
        <v>60254920</v>
      </c>
      <c r="L22" s="51">
        <f t="shared" si="0"/>
        <v>-31445080</v>
      </c>
    </row>
    <row r="23" spans="1:12" ht="20.100000000000001" customHeight="1">
      <c r="A23" s="71"/>
      <c r="B23" s="72"/>
      <c r="C23" s="73"/>
      <c r="D23" s="74"/>
      <c r="E23" s="75"/>
      <c r="F23" s="76"/>
      <c r="G23" s="35"/>
      <c r="H23" s="44"/>
      <c r="I23" s="44" t="s">
        <v>47</v>
      </c>
      <c r="J23" s="64">
        <v>13600000</v>
      </c>
      <c r="K23" s="46">
        <v>7653120</v>
      </c>
      <c r="L23" s="51">
        <f t="shared" si="0"/>
        <v>-5946880</v>
      </c>
    </row>
    <row r="24" spans="1:12" ht="20.100000000000001" customHeight="1">
      <c r="A24" s="26" t="s">
        <v>48</v>
      </c>
      <c r="B24" s="77" t="s">
        <v>15</v>
      </c>
      <c r="C24" s="77"/>
      <c r="D24" s="38">
        <f>D25+D26</f>
        <v>1193000000</v>
      </c>
      <c r="E24" s="53">
        <f>SUM(E25:E27)</f>
        <v>1278435603</v>
      </c>
      <c r="F24" s="78">
        <f>E24-D24</f>
        <v>85435603</v>
      </c>
      <c r="G24" s="35"/>
      <c r="H24" s="79"/>
      <c r="I24" s="44" t="s">
        <v>49</v>
      </c>
      <c r="J24" s="80">
        <v>1700000</v>
      </c>
      <c r="K24" s="81">
        <v>1431630</v>
      </c>
      <c r="L24" s="82">
        <f t="shared" si="0"/>
        <v>-268370</v>
      </c>
    </row>
    <row r="25" spans="1:12" ht="20.100000000000001" customHeight="1" thickBot="1">
      <c r="A25" s="35" t="s">
        <v>21</v>
      </c>
      <c r="B25" s="59" t="s">
        <v>50</v>
      </c>
      <c r="C25" s="60" t="s">
        <v>51</v>
      </c>
      <c r="D25" s="83">
        <v>1193000000</v>
      </c>
      <c r="E25" s="84">
        <v>1278369030</v>
      </c>
      <c r="F25" s="43">
        <f>E25-D25</f>
        <v>85369030</v>
      </c>
      <c r="G25" s="35"/>
      <c r="H25" s="44"/>
      <c r="I25" s="44" t="s">
        <v>52</v>
      </c>
      <c r="J25" s="85">
        <v>2000000</v>
      </c>
      <c r="K25" s="46">
        <v>1416300</v>
      </c>
      <c r="L25" s="51">
        <f t="shared" si="0"/>
        <v>-583700</v>
      </c>
    </row>
    <row r="26" spans="1:12" ht="20.100000000000001" customHeight="1">
      <c r="A26" s="35"/>
      <c r="B26" s="36" t="s">
        <v>21</v>
      </c>
      <c r="C26" s="44" t="s">
        <v>53</v>
      </c>
      <c r="D26" s="45"/>
      <c r="E26" s="42">
        <v>66573</v>
      </c>
      <c r="F26" s="49">
        <f>E26-D26</f>
        <v>66573</v>
      </c>
      <c r="G26" s="86" t="s">
        <v>54</v>
      </c>
      <c r="H26" s="87" t="s">
        <v>15</v>
      </c>
      <c r="I26" s="87"/>
      <c r="J26" s="88">
        <f>J27</f>
        <v>55304000</v>
      </c>
      <c r="K26" s="88">
        <f>K27</f>
        <v>44002240</v>
      </c>
      <c r="L26" s="89">
        <f t="shared" si="0"/>
        <v>-11301760</v>
      </c>
    </row>
    <row r="27" spans="1:12" ht="0.75" customHeight="1" thickBot="1">
      <c r="A27" s="90"/>
      <c r="B27" s="91"/>
      <c r="C27" s="92" t="s">
        <v>39</v>
      </c>
      <c r="D27" s="93"/>
      <c r="E27" s="94" t="s">
        <v>55</v>
      </c>
      <c r="F27" s="95" t="s">
        <v>56</v>
      </c>
      <c r="G27" s="90"/>
      <c r="H27" s="92" t="s">
        <v>57</v>
      </c>
      <c r="I27" s="92" t="s">
        <v>20</v>
      </c>
      <c r="J27" s="93">
        <f>J28+J29</f>
        <v>55304000</v>
      </c>
      <c r="K27" s="96">
        <f>SUM(K28:K29)</f>
        <v>44002240</v>
      </c>
      <c r="L27" s="97">
        <f t="shared" si="0"/>
        <v>-11301760</v>
      </c>
    </row>
    <row r="28" spans="1:12" ht="20.100000000000001" customHeight="1">
      <c r="A28" s="86" t="s">
        <v>58</v>
      </c>
      <c r="B28" s="98" t="s">
        <v>15</v>
      </c>
      <c r="C28" s="99"/>
      <c r="D28" s="88">
        <f>D29+D30</f>
        <v>135360000</v>
      </c>
      <c r="E28" s="100">
        <f>SUM(E29:E30)</f>
        <v>135416016</v>
      </c>
      <c r="F28" s="101">
        <f>E28-D28</f>
        <v>56016</v>
      </c>
      <c r="I28" s="102" t="s">
        <v>59</v>
      </c>
      <c r="J28" s="103">
        <v>17300000</v>
      </c>
      <c r="K28" s="104">
        <v>12176740</v>
      </c>
      <c r="L28" s="105">
        <f t="shared" si="0"/>
        <v>-5123260</v>
      </c>
    </row>
    <row r="29" spans="1:12" ht="20.100000000000001" customHeight="1" thickBot="1">
      <c r="A29" s="90" t="s">
        <v>60</v>
      </c>
      <c r="B29" s="91" t="s">
        <v>61</v>
      </c>
      <c r="C29" s="92" t="s">
        <v>62</v>
      </c>
      <c r="D29" s="106">
        <v>135360000</v>
      </c>
      <c r="E29" s="107">
        <v>135360000</v>
      </c>
      <c r="F29" s="108">
        <v>0</v>
      </c>
      <c r="G29" s="109"/>
      <c r="H29" s="109"/>
      <c r="I29" s="92" t="s">
        <v>63</v>
      </c>
      <c r="J29" s="106">
        <v>38004000</v>
      </c>
      <c r="K29" s="96">
        <v>31825500</v>
      </c>
      <c r="L29" s="97">
        <f t="shared" si="0"/>
        <v>-6178500</v>
      </c>
    </row>
    <row r="30" spans="1:12" ht="20.100000000000001" customHeight="1">
      <c r="A30" s="86"/>
      <c r="B30" s="110"/>
      <c r="C30" s="102" t="s">
        <v>37</v>
      </c>
      <c r="D30" s="111"/>
      <c r="E30" s="112">
        <v>56016</v>
      </c>
      <c r="F30" s="113">
        <f>E30-D30</f>
        <v>56016</v>
      </c>
      <c r="G30" s="86" t="s">
        <v>64</v>
      </c>
      <c r="H30" s="114" t="s">
        <v>65</v>
      </c>
      <c r="I30" s="114"/>
      <c r="J30" s="115">
        <f>J31+J36</f>
        <v>320826000</v>
      </c>
      <c r="K30" s="115">
        <f>K31+K36</f>
        <v>298704028</v>
      </c>
      <c r="L30" s="116">
        <f t="shared" si="0"/>
        <v>-22121972</v>
      </c>
    </row>
    <row r="31" spans="1:12" ht="20.100000000000001" customHeight="1">
      <c r="A31" s="35"/>
      <c r="B31" s="36"/>
      <c r="C31" s="73"/>
      <c r="D31" s="56"/>
      <c r="E31" s="117"/>
      <c r="F31" s="76"/>
      <c r="G31" s="35"/>
      <c r="H31" s="36" t="s">
        <v>41</v>
      </c>
      <c r="I31" s="55" t="s">
        <v>20</v>
      </c>
      <c r="J31" s="56">
        <f>SUM(J32:J35)</f>
        <v>283636000</v>
      </c>
      <c r="K31" s="57">
        <f>SUM(K32:K35)</f>
        <v>276014100</v>
      </c>
      <c r="L31" s="118">
        <f t="shared" si="0"/>
        <v>-7621900</v>
      </c>
    </row>
    <row r="32" spans="1:12" ht="20.100000000000001" customHeight="1">
      <c r="A32" s="26" t="s">
        <v>66</v>
      </c>
      <c r="B32" s="21" t="s">
        <v>65</v>
      </c>
      <c r="C32" s="22"/>
      <c r="D32" s="38">
        <f>SUM(D33:D40)</f>
        <v>127123000</v>
      </c>
      <c r="E32" s="53">
        <f>SUM(E33:E40)</f>
        <v>127123112</v>
      </c>
      <c r="F32" s="54">
        <f t="shared" ref="F32:F37" si="2">E32-D32</f>
        <v>112</v>
      </c>
      <c r="G32" s="35"/>
      <c r="H32" s="36"/>
      <c r="I32" s="44" t="s">
        <v>67</v>
      </c>
      <c r="J32" s="64">
        <v>247110000</v>
      </c>
      <c r="K32" s="46">
        <v>247095458</v>
      </c>
      <c r="L32" s="65">
        <f>K32-J32</f>
        <v>-14542</v>
      </c>
    </row>
    <row r="33" spans="1:12" ht="20.100000000000001" customHeight="1">
      <c r="A33" s="35"/>
      <c r="B33" s="59" t="s">
        <v>68</v>
      </c>
      <c r="C33" s="60" t="s">
        <v>69</v>
      </c>
      <c r="D33" s="61">
        <v>4000</v>
      </c>
      <c r="E33" s="119">
        <v>3787</v>
      </c>
      <c r="F33" s="120">
        <f t="shared" si="2"/>
        <v>-213</v>
      </c>
      <c r="G33" s="35"/>
      <c r="H33" s="36"/>
      <c r="I33" s="44" t="s">
        <v>70</v>
      </c>
      <c r="J33" s="64">
        <v>32026000</v>
      </c>
      <c r="K33" s="46">
        <v>26477700</v>
      </c>
      <c r="L33" s="51">
        <f t="shared" si="0"/>
        <v>-5548300</v>
      </c>
    </row>
    <row r="34" spans="1:12" ht="20.100000000000001" customHeight="1">
      <c r="A34" s="35"/>
      <c r="B34" s="36"/>
      <c r="C34" s="44" t="s">
        <v>71</v>
      </c>
      <c r="D34" s="121">
        <v>47363000</v>
      </c>
      <c r="E34" s="81">
        <v>47363150</v>
      </c>
      <c r="F34" s="122">
        <f t="shared" si="2"/>
        <v>150</v>
      </c>
      <c r="G34" s="35"/>
      <c r="H34" s="36"/>
      <c r="I34" s="44" t="s">
        <v>72</v>
      </c>
      <c r="J34" s="64">
        <v>2700000</v>
      </c>
      <c r="K34" s="46">
        <v>647500</v>
      </c>
      <c r="L34" s="51">
        <f t="shared" si="0"/>
        <v>-2052500</v>
      </c>
    </row>
    <row r="35" spans="1:12" ht="20.100000000000001" customHeight="1">
      <c r="A35" s="35"/>
      <c r="B35" s="36"/>
      <c r="C35" s="44" t="s">
        <v>73</v>
      </c>
      <c r="D35" s="121">
        <v>4997000</v>
      </c>
      <c r="E35" s="81">
        <v>4997472</v>
      </c>
      <c r="F35" s="122">
        <f t="shared" si="2"/>
        <v>472</v>
      </c>
      <c r="G35" s="35"/>
      <c r="H35" s="72"/>
      <c r="I35" s="55" t="s">
        <v>74</v>
      </c>
      <c r="J35" s="64">
        <v>1800000</v>
      </c>
      <c r="K35" s="57">
        <v>1793442</v>
      </c>
      <c r="L35" s="58">
        <f t="shared" si="0"/>
        <v>-6558</v>
      </c>
    </row>
    <row r="36" spans="1:12" ht="20.100000000000001" customHeight="1">
      <c r="A36" s="35"/>
      <c r="B36" s="36"/>
      <c r="C36" s="44" t="s">
        <v>62</v>
      </c>
      <c r="D36" s="121">
        <v>51500000</v>
      </c>
      <c r="E36" s="81">
        <v>51500488</v>
      </c>
      <c r="F36" s="123">
        <f t="shared" si="2"/>
        <v>488</v>
      </c>
      <c r="G36" s="35"/>
      <c r="H36" s="124" t="s">
        <v>75</v>
      </c>
      <c r="I36" s="125" t="s">
        <v>20</v>
      </c>
      <c r="J36" s="38">
        <f>SUM(J37:J40)</f>
        <v>37190000</v>
      </c>
      <c r="K36" s="38">
        <f>SUM(K37:K40)</f>
        <v>22689928</v>
      </c>
      <c r="L36" s="126">
        <f t="shared" si="0"/>
        <v>-14500072</v>
      </c>
    </row>
    <row r="37" spans="1:12" ht="20.100000000000001" customHeight="1">
      <c r="A37" s="35"/>
      <c r="B37" s="36"/>
      <c r="C37" s="44" t="s">
        <v>42</v>
      </c>
      <c r="D37" s="121">
        <v>11726000</v>
      </c>
      <c r="E37" s="81">
        <v>11725069</v>
      </c>
      <c r="F37" s="127">
        <f t="shared" si="2"/>
        <v>-931</v>
      </c>
      <c r="G37" s="35"/>
      <c r="H37" s="128"/>
      <c r="I37" s="79" t="s">
        <v>76</v>
      </c>
      <c r="J37" s="64">
        <v>1000000</v>
      </c>
      <c r="K37" s="46">
        <v>219900</v>
      </c>
      <c r="L37" s="129">
        <f t="shared" si="0"/>
        <v>-780100</v>
      </c>
    </row>
    <row r="38" spans="1:12" ht="20.100000000000001" customHeight="1">
      <c r="A38" s="35"/>
      <c r="B38" s="36"/>
      <c r="C38" s="44" t="s">
        <v>77</v>
      </c>
      <c r="D38" s="121">
        <v>0</v>
      </c>
      <c r="E38" s="81">
        <v>0</v>
      </c>
      <c r="F38" s="81">
        <v>0</v>
      </c>
      <c r="G38" s="35"/>
      <c r="H38" s="128"/>
      <c r="I38" s="79" t="s">
        <v>78</v>
      </c>
      <c r="J38" s="64">
        <v>21610000</v>
      </c>
      <c r="K38" s="46">
        <v>13149098</v>
      </c>
      <c r="L38" s="130">
        <f t="shared" si="0"/>
        <v>-8460902</v>
      </c>
    </row>
    <row r="39" spans="1:12" ht="20.100000000000001" customHeight="1">
      <c r="A39" s="35"/>
      <c r="B39" s="36"/>
      <c r="C39" s="44" t="s">
        <v>79</v>
      </c>
      <c r="D39" s="64">
        <v>11533000</v>
      </c>
      <c r="E39" s="81">
        <v>11533146</v>
      </c>
      <c r="F39" s="122">
        <f>E39-D39</f>
        <v>146</v>
      </c>
      <c r="G39" s="35"/>
      <c r="H39" s="128"/>
      <c r="I39" s="79" t="s">
        <v>80</v>
      </c>
      <c r="J39" s="64">
        <v>10080000</v>
      </c>
      <c r="K39" s="46">
        <v>5825000</v>
      </c>
      <c r="L39" s="130">
        <f t="shared" si="0"/>
        <v>-4255000</v>
      </c>
    </row>
    <row r="40" spans="1:12" ht="20.100000000000001" customHeight="1">
      <c r="A40" s="35"/>
      <c r="B40" s="36"/>
      <c r="C40" s="79"/>
      <c r="D40" s="131"/>
      <c r="E40" s="55"/>
      <c r="F40" s="132"/>
      <c r="G40" s="71"/>
      <c r="H40" s="73"/>
      <c r="I40" s="133" t="s">
        <v>81</v>
      </c>
      <c r="J40" s="134">
        <v>4500000</v>
      </c>
      <c r="K40" s="57">
        <v>3495930</v>
      </c>
      <c r="L40" s="135">
        <f t="shared" si="0"/>
        <v>-1004070</v>
      </c>
    </row>
    <row r="41" spans="1:12" ht="18" customHeight="1">
      <c r="A41" s="26" t="s">
        <v>82</v>
      </c>
      <c r="B41" s="21" t="s">
        <v>13</v>
      </c>
      <c r="C41" s="22"/>
      <c r="D41" s="136">
        <f>D42+D43</f>
        <v>16920000</v>
      </c>
      <c r="E41" s="137">
        <f>SUM(E42:E53)</f>
        <v>18486416</v>
      </c>
      <c r="F41" s="54">
        <f>E41-D41</f>
        <v>1566416</v>
      </c>
      <c r="G41" s="26" t="s">
        <v>83</v>
      </c>
      <c r="H41" s="138" t="s">
        <v>84</v>
      </c>
      <c r="I41" s="138"/>
      <c r="J41" s="136">
        <f>J42</f>
        <v>18083000</v>
      </c>
      <c r="K41" s="136">
        <f>K43</f>
        <v>17798420</v>
      </c>
      <c r="L41" s="39">
        <f t="shared" si="0"/>
        <v>-284580</v>
      </c>
    </row>
    <row r="42" spans="1:12" ht="18.75" customHeight="1">
      <c r="A42" s="35"/>
      <c r="B42" s="60" t="s">
        <v>85</v>
      </c>
      <c r="C42" s="60" t="s">
        <v>86</v>
      </c>
      <c r="D42" s="64">
        <v>16900000</v>
      </c>
      <c r="E42" s="139">
        <v>18477370</v>
      </c>
      <c r="F42" s="49">
        <f>E42-D42</f>
        <v>1577370</v>
      </c>
      <c r="G42" s="35"/>
      <c r="H42" s="60" t="s">
        <v>87</v>
      </c>
      <c r="I42" s="140" t="s">
        <v>20</v>
      </c>
      <c r="J42" s="141">
        <f>J43</f>
        <v>18083000</v>
      </c>
      <c r="K42" s="142">
        <f>K43</f>
        <v>17798420</v>
      </c>
      <c r="L42" s="58">
        <f t="shared" si="0"/>
        <v>-284580</v>
      </c>
    </row>
    <row r="43" spans="1:12" ht="18.75" customHeight="1">
      <c r="A43" s="35"/>
      <c r="B43" s="44"/>
      <c r="C43" s="44" t="s">
        <v>37</v>
      </c>
      <c r="D43" s="143">
        <v>20000</v>
      </c>
      <c r="E43" s="144">
        <v>9046</v>
      </c>
      <c r="F43" s="51">
        <f>E43-D43</f>
        <v>-10954</v>
      </c>
      <c r="G43" s="35"/>
      <c r="H43" s="44"/>
      <c r="I43" s="60" t="s">
        <v>88</v>
      </c>
      <c r="J43" s="145">
        <v>18083000</v>
      </c>
      <c r="K43" s="146">
        <v>17798420</v>
      </c>
      <c r="L43" s="34">
        <f t="shared" si="0"/>
        <v>-284580</v>
      </c>
    </row>
    <row r="44" spans="1:12" ht="18.75" customHeight="1">
      <c r="A44" s="147"/>
      <c r="B44" s="148"/>
      <c r="C44" s="148"/>
      <c r="D44" s="149"/>
      <c r="E44" s="150"/>
      <c r="F44" s="51"/>
      <c r="G44" s="151" t="s">
        <v>89</v>
      </c>
      <c r="H44" s="152" t="s">
        <v>13</v>
      </c>
      <c r="I44" s="153"/>
      <c r="J44" s="136">
        <f>J45</f>
        <v>3670000</v>
      </c>
      <c r="K44" s="38">
        <v>0</v>
      </c>
      <c r="L44" s="39">
        <f t="shared" si="0"/>
        <v>-3670000</v>
      </c>
    </row>
    <row r="45" spans="1:12" ht="18.75" customHeight="1">
      <c r="A45" s="147"/>
      <c r="B45" s="148"/>
      <c r="C45" s="148"/>
      <c r="D45" s="149"/>
      <c r="E45" s="150"/>
      <c r="F45" s="51"/>
      <c r="G45" s="35" t="s">
        <v>39</v>
      </c>
      <c r="H45" s="154" t="s">
        <v>90</v>
      </c>
      <c r="I45" s="140" t="s">
        <v>20</v>
      </c>
      <c r="J45" s="141">
        <v>3670000</v>
      </c>
      <c r="K45" s="155">
        <v>0</v>
      </c>
      <c r="L45" s="156">
        <f t="shared" si="0"/>
        <v>-3670000</v>
      </c>
    </row>
    <row r="46" spans="1:12" ht="15" customHeight="1">
      <c r="A46" s="147"/>
      <c r="B46" s="148"/>
      <c r="C46" s="148"/>
      <c r="D46" s="149"/>
      <c r="E46" s="150"/>
      <c r="F46" s="51"/>
      <c r="G46" s="35"/>
      <c r="H46" s="154"/>
      <c r="I46" s="44" t="s">
        <v>91</v>
      </c>
      <c r="J46" s="157">
        <v>3670000</v>
      </c>
      <c r="K46" s="81">
        <v>0</v>
      </c>
      <c r="L46" s="34">
        <f t="shared" si="0"/>
        <v>-3670000</v>
      </c>
    </row>
    <row r="47" spans="1:12" ht="18" customHeight="1">
      <c r="A47" s="147"/>
      <c r="B47" s="148"/>
      <c r="C47" s="148"/>
      <c r="D47" s="149"/>
      <c r="E47" s="150"/>
      <c r="F47" s="51"/>
      <c r="G47" s="26" t="s">
        <v>92</v>
      </c>
      <c r="H47" s="152" t="s">
        <v>15</v>
      </c>
      <c r="I47" s="153"/>
      <c r="J47" s="158">
        <f>J48</f>
        <v>2300000</v>
      </c>
      <c r="K47" s="159">
        <v>0</v>
      </c>
      <c r="L47" s="160">
        <f t="shared" si="0"/>
        <v>-2300000</v>
      </c>
    </row>
    <row r="48" spans="1:12" ht="17.25" customHeight="1">
      <c r="A48" s="147"/>
      <c r="B48" s="148"/>
      <c r="C48" s="148"/>
      <c r="D48" s="149"/>
      <c r="E48" s="150"/>
      <c r="F48" s="51"/>
      <c r="G48" s="161"/>
      <c r="H48" s="148" t="s">
        <v>93</v>
      </c>
      <c r="I48" s="162" t="s">
        <v>94</v>
      </c>
      <c r="J48" s="145">
        <f>J49</f>
        <v>2300000</v>
      </c>
      <c r="K48" s="155">
        <v>0</v>
      </c>
      <c r="L48" s="34">
        <f t="shared" si="0"/>
        <v>-2300000</v>
      </c>
    </row>
    <row r="49" spans="1:12" ht="18.75" customHeight="1">
      <c r="A49" s="147"/>
      <c r="B49" s="148"/>
      <c r="C49" s="148"/>
      <c r="D49" s="149"/>
      <c r="E49" s="150"/>
      <c r="F49" s="51"/>
      <c r="G49" s="161"/>
      <c r="H49" s="148" t="s">
        <v>95</v>
      </c>
      <c r="I49" s="162" t="s">
        <v>96</v>
      </c>
      <c r="J49" s="145">
        <v>2300000</v>
      </c>
      <c r="K49" s="155">
        <v>0</v>
      </c>
      <c r="L49" s="34">
        <f t="shared" si="0"/>
        <v>-2300000</v>
      </c>
    </row>
    <row r="50" spans="1:12" ht="18.75" customHeight="1">
      <c r="A50" s="147"/>
      <c r="B50" s="148"/>
      <c r="C50" s="148"/>
      <c r="D50" s="149"/>
      <c r="E50" s="150"/>
      <c r="F50" s="49"/>
      <c r="G50" s="151" t="s">
        <v>97</v>
      </c>
      <c r="H50" s="152" t="s">
        <v>15</v>
      </c>
      <c r="I50" s="153"/>
      <c r="J50" s="136">
        <f>J51</f>
        <v>2390000</v>
      </c>
      <c r="K50" s="159">
        <v>0</v>
      </c>
      <c r="L50" s="39">
        <f t="shared" si="0"/>
        <v>-2390000</v>
      </c>
    </row>
    <row r="51" spans="1:12" ht="18.75" customHeight="1">
      <c r="A51" s="147"/>
      <c r="B51" s="148"/>
      <c r="C51" s="148"/>
      <c r="D51" s="149"/>
      <c r="E51" s="150"/>
      <c r="F51" s="49"/>
      <c r="G51" s="35" t="s">
        <v>39</v>
      </c>
      <c r="H51" s="154" t="s">
        <v>98</v>
      </c>
      <c r="I51" s="140" t="s">
        <v>99</v>
      </c>
      <c r="J51" s="141">
        <f>J52</f>
        <v>2390000</v>
      </c>
      <c r="K51" s="155">
        <v>0</v>
      </c>
      <c r="L51" s="156">
        <f t="shared" si="0"/>
        <v>-2390000</v>
      </c>
    </row>
    <row r="52" spans="1:12" ht="18.75" customHeight="1" thickBot="1">
      <c r="A52" s="147"/>
      <c r="B52" s="148"/>
      <c r="C52" s="148"/>
      <c r="D52" s="149"/>
      <c r="E52" s="150"/>
      <c r="F52" s="49"/>
      <c r="G52" s="35"/>
      <c r="H52" s="154" t="s">
        <v>97</v>
      </c>
      <c r="I52" s="44" t="s">
        <v>100</v>
      </c>
      <c r="J52" s="157">
        <v>2390000</v>
      </c>
      <c r="K52" s="163">
        <v>0</v>
      </c>
      <c r="L52" s="34">
        <f t="shared" si="0"/>
        <v>-2390000</v>
      </c>
    </row>
    <row r="53" spans="1:12" ht="18.75" customHeight="1" thickBot="1">
      <c r="A53" s="164"/>
      <c r="B53" s="92"/>
      <c r="C53" s="92"/>
      <c r="D53" s="92"/>
      <c r="E53" s="92"/>
      <c r="F53" s="165"/>
      <c r="G53" s="166" t="s">
        <v>101</v>
      </c>
      <c r="H53" s="167"/>
      <c r="I53" s="168"/>
      <c r="J53" s="169"/>
      <c r="K53" s="170">
        <v>257694485</v>
      </c>
      <c r="L53" s="171"/>
    </row>
    <row r="55" spans="1:12">
      <c r="E55" s="172"/>
    </row>
    <row r="56" spans="1:12">
      <c r="E56" s="172"/>
      <c r="K56" s="172"/>
    </row>
    <row r="57" spans="1:12" ht="16.5">
      <c r="E57" s="18"/>
    </row>
    <row r="58" spans="1:12">
      <c r="E58" s="19"/>
    </row>
  </sheetData>
  <mergeCells count="19">
    <mergeCell ref="B24:C24"/>
    <mergeCell ref="H26:I26"/>
    <mergeCell ref="B32:C32"/>
    <mergeCell ref="B41:C41"/>
    <mergeCell ref="A7:C7"/>
    <mergeCell ref="G7:I7"/>
    <mergeCell ref="B8:C8"/>
    <mergeCell ref="H8:I8"/>
    <mergeCell ref="B14:C14"/>
    <mergeCell ref="B20:C20"/>
    <mergeCell ref="A3:L3"/>
    <mergeCell ref="A5:C5"/>
    <mergeCell ref="D5:D6"/>
    <mergeCell ref="E5:E6"/>
    <mergeCell ref="F5:F6"/>
    <mergeCell ref="G5:I5"/>
    <mergeCell ref="J5:J6"/>
    <mergeCell ref="K5:K6"/>
    <mergeCell ref="L5:L6"/>
  </mergeCells>
  <phoneticPr fontId="3" type="noConversion"/>
  <printOptions horizontalCentered="1"/>
  <pageMargins left="0" right="0" top="0.62992125984251968" bottom="0.39370078740157483" header="0.51181102362204722" footer="0.51181102362204722"/>
  <pageSetup paperSize="9" scale="9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가.세입세출</vt:lpstr>
      <vt:lpstr>Sheet1</vt:lpstr>
      <vt:lpstr>가.세입세출!Print_Area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2019-03-29T08:31:52Z</dcterms:created>
  <dcterms:modified xsi:type="dcterms:W3CDTF">2019-03-29T08:35:09Z</dcterms:modified>
</cp:coreProperties>
</file>